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E J E R C I C I O 2 0 2 3/19  I  N  A  I   (SIPOT)/INAI (3ER. TRIMESTRE) 2023/"/>
    </mc:Choice>
  </mc:AlternateContent>
  <xr:revisionPtr revIDLastSave="79" documentId="13_ncr:1_{BB77EB31-5CDA-419B-99C0-3E33E82C7E60}" xr6:coauthVersionLast="47" xr6:coauthVersionMax="47" xr10:uidLastSave="{7CFBC37A-9F10-4D39-90FA-2B2073097AF0}"/>
  <bookViews>
    <workbookView xWindow="-108" yWindow="-108" windowWidth="23256" windowHeight="12576" xr2:uid="{00000000-000D-0000-FFFF-FFFF00000000}"/>
  </bookViews>
  <sheets>
    <sheet name="PRES_PP 3ER. TRIM" sheetId="1" r:id="rId1"/>
    <sheet name="RESULTADO" sheetId="30" r:id="rId2"/>
    <sheet name="BALANCE" sheetId="31" r:id="rId3"/>
    <sheet name="Balanza de Comprobación Ram" sheetId="3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31" l="1"/>
  <c r="G36" i="31" s="1"/>
  <c r="D35" i="31"/>
  <c r="G23" i="31"/>
  <c r="D23" i="31"/>
  <c r="D36" i="31" s="1"/>
  <c r="D36" i="30"/>
  <c r="D38" i="30" s="1"/>
  <c r="D11" i="1" l="1"/>
  <c r="E11" i="1"/>
  <c r="F11" i="1"/>
  <c r="G11" i="1"/>
  <c r="H11" i="1"/>
  <c r="I11" i="1"/>
  <c r="J11" i="1"/>
  <c r="K11" i="1"/>
  <c r="L11" i="1"/>
  <c r="D12" i="1"/>
  <c r="E12" i="1"/>
  <c r="F12" i="1"/>
  <c r="G12" i="1"/>
  <c r="H12" i="1"/>
  <c r="I12" i="1"/>
  <c r="J12" i="1"/>
  <c r="K12" i="1"/>
  <c r="L12" i="1"/>
  <c r="D13" i="1"/>
  <c r="E13" i="1"/>
  <c r="F13" i="1"/>
  <c r="G13" i="1"/>
  <c r="H13" i="1"/>
  <c r="I13" i="1"/>
  <c r="J13" i="1"/>
  <c r="K13" i="1"/>
  <c r="L13" i="1"/>
  <c r="C13" i="1"/>
  <c r="C12" i="1"/>
  <c r="C11" i="1"/>
  <c r="L33" i="1"/>
  <c r="K33" i="1"/>
  <c r="L29" i="1" l="1"/>
  <c r="L10" i="1" l="1"/>
  <c r="K29" i="1"/>
  <c r="F10" i="1" l="1"/>
  <c r="G10" i="1"/>
  <c r="H10" i="1"/>
  <c r="E10" i="1"/>
  <c r="I10" i="1"/>
  <c r="J10" i="1"/>
  <c r="D10" i="1"/>
  <c r="K10" i="1" l="1"/>
  <c r="C10" i="1" l="1"/>
</calcChain>
</file>

<file path=xl/sharedStrings.xml><?xml version="1.0" encoding="utf-8"?>
<sst xmlns="http://schemas.openxmlformats.org/spreadsheetml/2006/main" count="452" uniqueCount="185">
  <si>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</si>
  <si>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</si>
  <si>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</si>
  <si>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CIFRAS EN PESOS</t>
  </si>
  <si>
    <t>Capítulo de gasto</t>
  </si>
  <si>
    <t>Programa Presupuestario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</si>
  <si>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</si>
  <si>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</si>
  <si>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</si>
  <si>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</si>
  <si>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</si>
  <si>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</si>
  <si>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</si>
  <si>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</si>
  <si>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</si>
  <si>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</si>
  <si>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</si>
  <si>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</si>
  <si>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</si>
  <si>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</si>
  <si>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</si>
  <si>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</si>
  <si>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</si>
  <si>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</si>
  <si>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</si>
  <si>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</si>
  <si>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</si>
  <si>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</si>
  <si>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</si>
  <si>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</si>
  <si>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</si>
  <si>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</si>
  <si>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51211</t>
  </si>
  <si>
    <t>51221</t>
  </si>
  <si>
    <t>Alimentos y Utensilios</t>
  </si>
  <si>
    <t>51241</t>
  </si>
  <si>
    <t>Materiales y Artículos de Construcción y de Reparación</t>
  </si>
  <si>
    <t>51261</t>
  </si>
  <si>
    <t>Combustibles, Lubricantes y Aditivos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</si>
  <si>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</si>
  <si>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</si>
  <si>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</si>
  <si>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</si>
  <si>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</si>
  <si>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</si>
  <si>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</si>
  <si>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</si>
  <si>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</si>
  <si>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</si>
  <si>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51371</t>
  </si>
  <si>
    <t>Servicios de Traslado y Viáticos</t>
  </si>
  <si>
    <t>51391</t>
  </si>
  <si>
    <t>Otros Servicios Generales</t>
  </si>
  <si>
    <t>Cuentas por Liquidar</t>
  </si>
  <si>
    <t>32111</t>
  </si>
  <si>
    <t>Resultados del Ejercicio (Ahorro/ Desahorro)</t>
  </si>
  <si>
    <t>ACTIVO CIRCULANTE</t>
  </si>
  <si>
    <t>PASIVO CIRCULANTE</t>
  </si>
  <si>
    <t>Bancos Moneda Nacional</t>
  </si>
  <si>
    <t>Otros Efectivos y Equivalentes</t>
  </si>
  <si>
    <t>Deudores Diversos a CP</t>
  </si>
  <si>
    <t>Deudores por Fondos Rotatorios a CP</t>
  </si>
  <si>
    <t>Proveedores por Pagar a CP</t>
  </si>
  <si>
    <t>Fondos Rotatorios por Pagar a CP</t>
  </si>
  <si>
    <t>HACIENDA PUBLICA/PATRIMONIO GENERADO</t>
  </si>
  <si>
    <t>Muebles de Oficina y Estantería</t>
  </si>
  <si>
    <t>Resultados Acumulados de Ejercicios Anteriores</t>
  </si>
  <si>
    <t>Otros Mobiliarios y Equipos de Administración</t>
  </si>
  <si>
    <t>Cambios por Errores Contables</t>
  </si>
  <si>
    <t>Equipo de Comunicación y Telecomunicación</t>
  </si>
  <si>
    <t>Obligaciones no Fiscales Respaldadas por Garantías Otorgadas</t>
  </si>
  <si>
    <t>Servicios Personales por Pagar a CP</t>
  </si>
  <si>
    <t>Retenciones y Contribuciones por Pagar a CP</t>
  </si>
  <si>
    <t xml:space="preserve">Materiales de Administración, Emisión de Documentos y Artículos </t>
  </si>
  <si>
    <t>APROBADO</t>
  </si>
  <si>
    <t>4000 Transferencias y subsidios</t>
  </si>
  <si>
    <t>52411</t>
  </si>
  <si>
    <t>Ayudas Sociales a Personas</t>
  </si>
  <si>
    <t>21295</t>
  </si>
  <si>
    <t xml:space="preserve">Rendimientos Generados por Recursos en Administración de </t>
  </si>
  <si>
    <r>
      <rPr>
        <sz val="8"/>
        <color indexed="8"/>
        <rFont val="Montserrat"/>
      </rPr>
      <t>SISTEMA DE CONTABILIDAD GUBERNAMENTAL</t>
    </r>
  </si>
  <si>
    <r>
      <rPr>
        <sz val="8"/>
        <color indexed="8"/>
        <rFont val="Montserrat"/>
      </rPr>
      <t>BALANZA DE COMPROBACIÓN</t>
    </r>
  </si>
  <si>
    <r>
      <rPr>
        <sz val="8"/>
        <color indexed="8"/>
        <rFont val="Montserrat"/>
      </rPr>
      <t>SUBCUENTA</t>
    </r>
  </si>
  <si>
    <r>
      <rPr>
        <sz val="8"/>
        <color indexed="8"/>
        <rFont val="Montserrat"/>
      </rPr>
      <t>CIFRAS EN PESOS Y CENTAVOS</t>
    </r>
  </si>
  <si>
    <r>
      <rPr>
        <sz val="8"/>
        <color indexed="8"/>
        <rFont val="Montserrat"/>
      </rPr>
      <t>Ramo: Del 16 al 16  Unidad: Del G00 al G00</t>
    </r>
  </si>
  <si>
    <t>SUBCUENTA</t>
  </si>
  <si>
    <t>DESCRIPCIÓN</t>
  </si>
  <si>
    <t>SALDOS INICIALES</t>
  </si>
  <si>
    <t>MOVIMIENTOS</t>
  </si>
  <si>
    <t>SALDOS FINALES</t>
  </si>
  <si>
    <t>DEUDOR</t>
  </si>
  <si>
    <t>ACREEDOR</t>
  </si>
  <si>
    <t>DEBE</t>
  </si>
  <si>
    <t>HABER</t>
  </si>
  <si>
    <t>11131</t>
  </si>
  <si>
    <t>11191</t>
  </si>
  <si>
    <t>11251</t>
  </si>
  <si>
    <t>11294</t>
  </si>
  <si>
    <t>Reintegros por Disponibilidades de Brechas a CP</t>
  </si>
  <si>
    <t>12131</t>
  </si>
  <si>
    <t>Fideicomisos, Mandatos y Contratos Análogos del Poder Ejecutivo</t>
  </si>
  <si>
    <t>12411</t>
  </si>
  <si>
    <t>12419</t>
  </si>
  <si>
    <t>12465</t>
  </si>
  <si>
    <t>12467</t>
  </si>
  <si>
    <t>Herramientas y Máquinas-Herramientas</t>
  </si>
  <si>
    <t>21111</t>
  </si>
  <si>
    <t>21121</t>
  </si>
  <si>
    <t>21151</t>
  </si>
  <si>
    <t>Transferencias Otorgadas por Pagar a CP</t>
  </si>
  <si>
    <t>21171</t>
  </si>
  <si>
    <t>21191</t>
  </si>
  <si>
    <t>21196</t>
  </si>
  <si>
    <t>Adeudos de Ejercicios Fiscales Anteriores a CP</t>
  </si>
  <si>
    <t>21199</t>
  </si>
  <si>
    <t>Otras Cuentas por Pagar a CP</t>
  </si>
  <si>
    <t>32211</t>
  </si>
  <si>
    <t>32521</t>
  </si>
  <si>
    <t>43112</t>
  </si>
  <si>
    <t>73511</t>
  </si>
  <si>
    <t>73611</t>
  </si>
  <si>
    <t>82111</t>
  </si>
  <si>
    <t>Presupuesto de Egresos Aprobado</t>
  </si>
  <si>
    <t>82211</t>
  </si>
  <si>
    <t>Presupuesto de Egresos por Ejercer</t>
  </si>
  <si>
    <t>82313</t>
  </si>
  <si>
    <t>Ampliaciones Compensadas</t>
  </si>
  <si>
    <t>82314</t>
  </si>
  <si>
    <t>Reducciones Compensadas</t>
  </si>
  <si>
    <t>82411</t>
  </si>
  <si>
    <t>Presupuesto de Egresos Comprometido</t>
  </si>
  <si>
    <t>82511</t>
  </si>
  <si>
    <t>Presupuesto de Egresos Devengado</t>
  </si>
  <si>
    <t>82611</t>
  </si>
  <si>
    <t>Presupuesto de Egresos Ejercido</t>
  </si>
  <si>
    <t>82711</t>
  </si>
  <si>
    <t>Presupuesto de Egresos Pagado</t>
  </si>
  <si>
    <t>TOTALES</t>
  </si>
  <si>
    <t>No. Cta.</t>
  </si>
  <si>
    <t>Concepto</t>
  </si>
  <si>
    <t>Importe</t>
  </si>
  <si>
    <t>ACTIVO NO CIRCULANTE</t>
  </si>
  <si>
    <t>RAMO</t>
  </si>
  <si>
    <t>UNIDAD</t>
  </si>
  <si>
    <t>NATURALEZA</t>
  </si>
  <si>
    <t>16</t>
  </si>
  <si>
    <t>G00</t>
  </si>
  <si>
    <t>D</t>
  </si>
  <si>
    <t>A</t>
  </si>
  <si>
    <t>82311</t>
  </si>
  <si>
    <t>Ampliaciones Presupuestarias</t>
  </si>
  <si>
    <t>12331</t>
  </si>
  <si>
    <t>Edificios no Habitacionales</t>
  </si>
  <si>
    <t>12421</t>
  </si>
  <si>
    <t>Equipos y Aparatos Audiovisuales</t>
  </si>
  <si>
    <t>12469</t>
  </si>
  <si>
    <t>Otros Equipos</t>
  </si>
  <si>
    <t>32311</t>
  </si>
  <si>
    <t>Revalúo de Bienes Inmuebles</t>
  </si>
  <si>
    <t>74111</t>
  </si>
  <si>
    <t>Demandas Judiciales en Proceso de Resolución</t>
  </si>
  <si>
    <t>74211</t>
  </si>
  <si>
    <t>Resolución de Demandas en Proceso Judicial</t>
  </si>
  <si>
    <t>Otras cuentas por Pagar a CP</t>
  </si>
  <si>
    <t>Resultado del Ejercicio</t>
  </si>
  <si>
    <t>51251</t>
  </si>
  <si>
    <t>Productos Químicos, Farmacéuticos y de Laboratorio</t>
  </si>
  <si>
    <t>51271</t>
  </si>
  <si>
    <t>Vestuario, Blancos, Prendas de Protección y Artículos Deportivos</t>
  </si>
  <si>
    <t>51291</t>
  </si>
  <si>
    <t>Herramientas, Refacciones y Accesorios Menores</t>
  </si>
  <si>
    <t>51381</t>
  </si>
  <si>
    <t>Servicios Oficiales</t>
  </si>
  <si>
    <t>RESERVADO</t>
  </si>
  <si>
    <t>Garantías Otorgadas para Respaldar Obligaciones no Fiscales</t>
  </si>
  <si>
    <t>77211</t>
  </si>
  <si>
    <t>Presupuesto Ejercido de Años Anteriores</t>
  </si>
  <si>
    <t>77221</t>
  </si>
  <si>
    <t>Rectificaciones al Ejercicio del Presupuesto de Años Anteriores</t>
  </si>
  <si>
    <t xml:space="preserve">3ER.TRIMESTRE 2023 (JULIO-SEPTIEMBRE) </t>
  </si>
  <si>
    <t>5000 Bienes muebles</t>
  </si>
  <si>
    <t>SEPTIEMBRE 2023</t>
  </si>
  <si>
    <t>Fuente de Información.- Balanza de Comprobación al 30 de septiembre de 2023 SICOP</t>
  </si>
  <si>
    <t xml:space="preserve">    Balance General al 30 de septiembre de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</si>
  <si>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MES: Del 01/01/2023 al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</si>
</sst>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#,##0.00;[Red]#,##0.00"/>
    <numFmt numFmtId="167" formatCode="_(* #,##0.00_);_(* \(#,##0.00\);_(* &quot;-&quot;??_);_(@_)"/>
    <numFmt numFmtId="168" formatCode="&quot; &quot;#,##0.00&quot;   &quot;;&quot;-&quot;#,##0.00&quot;   &quot;;&quot; -&quot;00&quot;   &quot;;&quot; &quot;@&quot; &quot;"/>
    <numFmt numFmtId="169" formatCode="#,##0.00;[Red]&quot;(&quot;#,##0.00&quot;)&quot;"/>
    <numFmt numFmtId="170" formatCode="&quot; &quot;#,##0&quot;   &quot;;&quot;-&quot;#,##0&quot;   &quot;;&quot; -   &quot;;&quot; &quot;@&quot; &quot;"/>
    <numFmt numFmtId="171" formatCode="_-#,##0.00_-;\-#,##0.00_-;_-* &quot;-&quot;_-;_-@_-"/>
    <numFmt numFmtId="172" formatCode="_-#,##0.0#_-;\-#,##0.0#_-;_-* &quot;-&quot;_-;_-@_-"/>
    <numFmt numFmtId="173" formatCode="#,##0.00_ ;[Red]\-#,##0.00\ "/>
    <numFmt numFmtId="174" formatCode="#,##0.00_ ;\-#,##0.00\ "/>
  </numFmts>
  <fonts count="40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3"/>
      <color rgb="FFC00000"/>
      <name val="Calibri"/>
      <family val="2"/>
    </font>
    <font>
      <sz val="10"/>
      <name val="Arial"/>
      <family val="2"/>
    </font>
    <font>
      <sz val="7"/>
      <color indexed="8"/>
      <name val="Montserrat"/>
    </font>
    <font>
      <b/>
      <sz val="7"/>
      <color indexed="8"/>
      <name val="Montserrat"/>
    </font>
    <font>
      <sz val="10"/>
      <name val="Arial"/>
      <family val="2"/>
    </font>
    <font>
      <sz val="10"/>
      <color indexed="8"/>
      <name val="SansSerif"/>
      <charset val="2"/>
    </font>
    <font>
      <sz val="7"/>
      <color indexed="8"/>
      <name val="Soberana Sans"/>
      <family val="3"/>
    </font>
    <font>
      <b/>
      <sz val="12"/>
      <color indexed="8"/>
      <name val="Times New Roman"/>
      <family val="1"/>
    </font>
    <font>
      <b/>
      <i/>
      <sz val="12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0"/>
      <name val="Arial"/>
      <family val="2"/>
    </font>
    <font>
      <b/>
      <i/>
      <sz val="10"/>
      <color rgb="FF000000"/>
      <name val="Calibri"/>
      <family val="2"/>
    </font>
    <font>
      <sz val="8"/>
      <color indexed="8"/>
      <name val="Montserrat"/>
    </font>
    <font>
      <b/>
      <sz val="8"/>
      <color indexed="9"/>
      <name val="Montserrat"/>
    </font>
    <font>
      <b/>
      <sz val="11"/>
      <color rgb="FFC00000"/>
      <name val="Calibri"/>
      <family val="2"/>
    </font>
    <font>
      <b/>
      <sz val="11"/>
      <color rgb="FF1F4E78"/>
      <name val="Calibri"/>
      <family val="2"/>
    </font>
    <font>
      <sz val="11"/>
      <color rgb="FF1F4E78"/>
      <name val="Calibri"/>
      <family val="2"/>
    </font>
    <font>
      <sz val="10"/>
      <name val="Arial"/>
      <family val="2"/>
    </font>
    <font>
      <b/>
      <sz val="12"/>
      <color indexed="8"/>
      <name val="Soberana Sans"/>
      <family val="3"/>
    </font>
    <font>
      <b/>
      <sz val="9"/>
      <color indexed="8"/>
      <name val="Calibri Light"/>
      <family val="2"/>
      <scheme val="major"/>
    </font>
    <font>
      <b/>
      <sz val="8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8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8"/>
      <color indexed="8"/>
      <name val="Times New Roman"/>
      <family val="1"/>
    </font>
    <font>
      <sz val="10"/>
      <name val="Arial"/>
      <family val="2"/>
    </font>
    <font>
      <sz val="10"/>
      <name val="Arial"/>
    </font>
    <font>
      <sz val="10"/>
      <color indexed="23"/>
      <name val="SansSerif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0" fillId="0" borderId="0"/>
    <xf numFmtId="0" fontId="26" fillId="0" borderId="0"/>
    <xf numFmtId="0" fontId="37" fillId="0" borderId="0"/>
    <xf numFmtId="0" fontId="38" fillId="0" borderId="0"/>
  </cellStyleXfs>
  <cellXfs count="10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1" fillId="0" borderId="0" xfId="1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/>
    <xf numFmtId="4" fontId="5" fillId="0" borderId="0" xfId="1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4" fontId="0" fillId="0" borderId="0" xfId="0" applyNumberForma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5" fontId="6" fillId="0" borderId="2" xfId="0" applyNumberFormat="1" applyFont="1" applyBorder="1" applyAlignment="1">
      <alignment vertical="center"/>
    </xf>
    <xf numFmtId="166" fontId="0" fillId="0" borderId="0" xfId="0" applyNumberFormat="1"/>
    <xf numFmtId="4" fontId="6" fillId="0" borderId="2" xfId="0" applyNumberFormat="1" applyFont="1" applyBorder="1" applyAlignment="1">
      <alignment vertical="center"/>
    </xf>
    <xf numFmtId="0" fontId="17" fillId="0" borderId="0" xfId="0" applyFont="1"/>
    <xf numFmtId="0" fontId="24" fillId="2" borderId="0" xfId="0" applyFont="1" applyFill="1"/>
    <xf numFmtId="0" fontId="25" fillId="2" borderId="0" xfId="0" applyFont="1" applyFill="1"/>
    <xf numFmtId="0" fontId="25" fillId="2" borderId="0" xfId="0" applyFont="1" applyFill="1" applyAlignment="1">
      <alignment vertical="center"/>
    </xf>
    <xf numFmtId="0" fontId="0" fillId="0" borderId="16" xfId="0" applyBorder="1"/>
    <xf numFmtId="4" fontId="0" fillId="0" borderId="16" xfId="0" applyNumberFormat="1" applyBorder="1"/>
    <xf numFmtId="0" fontId="4" fillId="3" borderId="0" xfId="0" applyFont="1" applyFill="1" applyAlignment="1">
      <alignment horizontal="center" vertical="justify"/>
    </xf>
    <xf numFmtId="167" fontId="7" fillId="0" borderId="0" xfId="3" applyFont="1" applyAlignment="1">
      <alignment vertical="center"/>
    </xf>
    <xf numFmtId="0" fontId="0" fillId="2" borderId="0" xfId="0" applyFill="1"/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11" fillId="4" borderId="0" xfId="7" applyFont="1" applyFill="1" applyAlignment="1">
      <alignment horizontal="left" vertical="top" wrapText="1"/>
    </xf>
    <xf numFmtId="0" fontId="38" fillId="0" borderId="0" xfId="7"/>
    <xf numFmtId="0" fontId="11" fillId="4" borderId="0" xfId="7" applyFont="1" applyFill="1" applyAlignment="1">
      <alignment horizontal="left" vertical="top" wrapText="1"/>
    </xf>
    <xf numFmtId="0" fontId="12" fillId="4" borderId="0" xfId="7" applyFont="1" applyFill="1" applyAlignment="1">
      <alignment horizontal="center" vertical="center" wrapText="1"/>
    </xf>
    <xf numFmtId="0" fontId="13" fillId="4" borderId="0" xfId="7" applyFont="1" applyFill="1" applyAlignment="1">
      <alignment horizontal="center" vertical="center" wrapText="1"/>
    </xf>
    <xf numFmtId="49" fontId="13" fillId="4" borderId="0" xfId="7" applyNumberFormat="1" applyFont="1" applyFill="1" applyAlignment="1">
      <alignment horizontal="center" vertical="center" wrapText="1"/>
    </xf>
    <xf numFmtId="49" fontId="13" fillId="4" borderId="0" xfId="7" applyNumberFormat="1" applyFont="1" applyFill="1" applyAlignment="1">
      <alignment horizontal="center" vertical="center" wrapText="1"/>
    </xf>
    <xf numFmtId="49" fontId="36" fillId="4" borderId="0" xfId="7" applyNumberFormat="1" applyFont="1" applyFill="1" applyAlignment="1">
      <alignment horizontal="center" vertical="center" wrapText="1"/>
    </xf>
    <xf numFmtId="49" fontId="27" fillId="4" borderId="0" xfId="7" applyNumberFormat="1" applyFont="1" applyFill="1" applyAlignment="1">
      <alignment horizontal="center" vertical="center" wrapText="1"/>
    </xf>
    <xf numFmtId="0" fontId="28" fillId="4" borderId="16" xfId="7" applyFont="1" applyFill="1" applyBorder="1" applyAlignment="1">
      <alignment horizontal="center" vertical="center" wrapText="1"/>
    </xf>
    <xf numFmtId="0" fontId="29" fillId="4" borderId="0" xfId="7" applyFont="1" applyFill="1" applyAlignment="1">
      <alignment horizontal="right" vertical="center" wrapText="1"/>
    </xf>
    <xf numFmtId="0" fontId="30" fillId="0" borderId="3" xfId="7" applyFont="1" applyBorder="1" applyAlignment="1">
      <alignment horizontal="center" vertical="center"/>
    </xf>
    <xf numFmtId="0" fontId="31" fillId="4" borderId="3" xfId="7" applyFont="1" applyFill="1" applyBorder="1" applyAlignment="1">
      <alignment horizontal="center" vertical="center" wrapText="1"/>
    </xf>
    <xf numFmtId="0" fontId="32" fillId="4" borderId="0" xfId="7" applyFont="1" applyFill="1" applyAlignment="1">
      <alignment horizontal="left" vertical="top" wrapText="1"/>
    </xf>
    <xf numFmtId="0" fontId="33" fillId="4" borderId="3" xfId="7" applyFont="1" applyFill="1" applyBorder="1" applyAlignment="1">
      <alignment horizontal="center" vertical="center" wrapText="1"/>
    </xf>
    <xf numFmtId="0" fontId="33" fillId="4" borderId="3" xfId="7" applyFont="1" applyFill="1" applyBorder="1" applyAlignment="1">
      <alignment horizontal="left" vertical="center" wrapText="1"/>
    </xf>
    <xf numFmtId="172" fontId="33" fillId="4" borderId="3" xfId="7" applyNumberFormat="1" applyFont="1" applyFill="1" applyBorder="1" applyAlignment="1">
      <alignment vertical="center" wrapText="1"/>
    </xf>
    <xf numFmtId="0" fontId="34" fillId="0" borderId="0" xfId="7" applyFont="1"/>
    <xf numFmtId="0" fontId="35" fillId="4" borderId="3" xfId="7" applyFont="1" applyFill="1" applyBorder="1" applyAlignment="1">
      <alignment horizontal="right" vertical="center" wrapText="1"/>
    </xf>
    <xf numFmtId="172" fontId="35" fillId="4" borderId="3" xfId="7" applyNumberFormat="1" applyFont="1" applyFill="1" applyBorder="1" applyAlignment="1">
      <alignment horizontal="right" vertical="center" wrapText="1"/>
    </xf>
    <xf numFmtId="173" fontId="35" fillId="4" borderId="3" xfId="7" applyNumberFormat="1" applyFont="1" applyFill="1" applyBorder="1" applyAlignment="1">
      <alignment horizontal="right" vertical="center" wrapText="1"/>
    </xf>
    <xf numFmtId="0" fontId="7" fillId="0" borderId="0" xfId="7" applyFont="1" applyAlignment="1">
      <alignment vertical="center"/>
    </xf>
    <xf numFmtId="0" fontId="19" fillId="0" borderId="0" xfId="7" applyFont="1" applyAlignment="1">
      <alignment horizontal="center" vertical="center"/>
    </xf>
    <xf numFmtId="0" fontId="14" fillId="0" borderId="4" xfId="7" applyFont="1" applyBorder="1" applyAlignment="1">
      <alignment horizontal="center" vertical="center" wrapText="1"/>
    </xf>
    <xf numFmtId="0" fontId="14" fillId="0" borderId="5" xfId="7" applyFont="1" applyBorder="1" applyAlignment="1">
      <alignment horizontal="center" vertical="center" wrapText="1"/>
    </xf>
    <xf numFmtId="0" fontId="14" fillId="0" borderId="6" xfId="7" applyFont="1" applyBorder="1" applyAlignment="1">
      <alignment horizontal="center" vertical="center" wrapText="1"/>
    </xf>
    <xf numFmtId="0" fontId="14" fillId="0" borderId="7" xfId="7" applyFont="1" applyBorder="1" applyAlignment="1">
      <alignment horizontal="center" vertical="center" wrapText="1"/>
    </xf>
    <xf numFmtId="0" fontId="14" fillId="0" borderId="8" xfId="7" applyFont="1" applyBorder="1" applyAlignment="1">
      <alignment horizontal="center" vertical="center" wrapText="1"/>
    </xf>
    <xf numFmtId="0" fontId="14" fillId="0" borderId="9" xfId="7" applyFont="1" applyBorder="1" applyAlignment="1">
      <alignment horizontal="center" vertical="center" wrapText="1"/>
    </xf>
    <xf numFmtId="0" fontId="15" fillId="0" borderId="10" xfId="7" applyFont="1" applyBorder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168" fontId="17" fillId="0" borderId="0" xfId="7" applyNumberFormat="1" applyFont="1" applyAlignment="1">
      <alignment vertical="center"/>
    </xf>
    <xf numFmtId="0" fontId="7" fillId="0" borderId="11" xfId="7" applyFont="1" applyBorder="1" applyAlignment="1">
      <alignment vertical="center"/>
    </xf>
    <xf numFmtId="0" fontId="17" fillId="2" borderId="10" xfId="7" applyFont="1" applyFill="1" applyBorder="1" applyAlignment="1">
      <alignment vertical="center" wrapText="1"/>
    </xf>
    <xf numFmtId="4" fontId="17" fillId="0" borderId="0" xfId="7" applyNumberFormat="1" applyFont="1" applyAlignment="1">
      <alignment horizontal="right" vertical="center"/>
    </xf>
    <xf numFmtId="0" fontId="17" fillId="2" borderId="0" xfId="7" applyFont="1" applyFill="1" applyAlignment="1">
      <alignment horizontal="left" vertical="center" wrapText="1"/>
    </xf>
    <xf numFmtId="4" fontId="17" fillId="0" borderId="0" xfId="7" applyNumberFormat="1" applyFont="1" applyAlignment="1">
      <alignment vertical="center"/>
    </xf>
    <xf numFmtId="0" fontId="17" fillId="2" borderId="0" xfId="7" applyFont="1" applyFill="1" applyAlignment="1">
      <alignment vertical="center" wrapText="1"/>
    </xf>
    <xf numFmtId="4" fontId="16" fillId="0" borderId="0" xfId="7" applyNumberFormat="1" applyFont="1" applyAlignment="1">
      <alignment horizontal="right" vertical="center"/>
    </xf>
    <xf numFmtId="4" fontId="16" fillId="0" borderId="11" xfId="7" applyNumberFormat="1" applyFont="1" applyBorder="1" applyAlignment="1">
      <alignment horizontal="right" vertical="center"/>
    </xf>
    <xf numFmtId="4" fontId="17" fillId="0" borderId="12" xfId="7" applyNumberFormat="1" applyFont="1" applyBorder="1" applyAlignment="1">
      <alignment horizontal="right" vertical="center"/>
    </xf>
    <xf numFmtId="4" fontId="16" fillId="0" borderId="12" xfId="7" applyNumberFormat="1" applyFont="1" applyBorder="1" applyAlignment="1">
      <alignment horizontal="right" vertical="center"/>
    </xf>
    <xf numFmtId="4" fontId="17" fillId="0" borderId="12" xfId="7" applyNumberFormat="1" applyFont="1" applyBorder="1" applyAlignment="1">
      <alignment horizontal="left" vertical="center"/>
    </xf>
    <xf numFmtId="2" fontId="17" fillId="0" borderId="12" xfId="7" applyNumberFormat="1" applyFont="1" applyBorder="1" applyAlignment="1">
      <alignment vertical="center"/>
    </xf>
    <xf numFmtId="4" fontId="16" fillId="0" borderId="13" xfId="7" applyNumberFormat="1" applyFont="1" applyBorder="1" applyAlignment="1">
      <alignment horizontal="right" vertical="center"/>
    </xf>
    <xf numFmtId="0" fontId="7" fillId="0" borderId="10" xfId="7" applyFont="1" applyBorder="1" applyAlignment="1">
      <alignment vertical="center"/>
    </xf>
    <xf numFmtId="169" fontId="17" fillId="0" borderId="0" xfId="7" applyNumberFormat="1" applyFont="1" applyAlignment="1">
      <alignment vertical="center"/>
    </xf>
    <xf numFmtId="0" fontId="18" fillId="2" borderId="0" xfId="7" applyFont="1" applyFill="1" applyAlignment="1">
      <alignment vertical="center" wrapText="1"/>
    </xf>
    <xf numFmtId="4" fontId="7" fillId="0" borderId="0" xfId="7" applyNumberFormat="1" applyFont="1" applyAlignment="1">
      <alignment vertical="center"/>
    </xf>
    <xf numFmtId="0" fontId="17" fillId="2" borderId="10" xfId="7" applyFont="1" applyFill="1" applyBorder="1" applyAlignment="1">
      <alignment horizontal="left" vertical="center" wrapText="1"/>
    </xf>
    <xf numFmtId="0" fontId="17" fillId="2" borderId="10" xfId="7" applyFont="1" applyFill="1" applyBorder="1" applyAlignment="1" applyProtection="1">
      <alignment vertical="center" wrapText="1"/>
      <protection locked="0"/>
    </xf>
    <xf numFmtId="169" fontId="17" fillId="0" borderId="12" xfId="7" applyNumberFormat="1" applyFont="1" applyBorder="1" applyAlignment="1">
      <alignment vertical="center"/>
    </xf>
    <xf numFmtId="169" fontId="16" fillId="0" borderId="13" xfId="7" applyNumberFormat="1" applyFont="1" applyBorder="1" applyAlignment="1">
      <alignment vertical="center"/>
    </xf>
    <xf numFmtId="4" fontId="16" fillId="0" borderId="9" xfId="7" applyNumberFormat="1" applyFont="1" applyBorder="1" applyAlignment="1">
      <alignment horizontal="right" vertical="center"/>
    </xf>
    <xf numFmtId="4" fontId="19" fillId="0" borderId="11" xfId="7" applyNumberFormat="1" applyFont="1" applyBorder="1" applyAlignment="1">
      <alignment vertical="center"/>
    </xf>
    <xf numFmtId="170" fontId="17" fillId="0" borderId="14" xfId="7" applyNumberFormat="1" applyFont="1" applyBorder="1" applyAlignment="1">
      <alignment horizontal="left" vertical="center" wrapText="1"/>
    </xf>
    <xf numFmtId="170" fontId="20" fillId="0" borderId="12" xfId="7" applyNumberFormat="1" applyFont="1" applyBorder="1" applyAlignment="1">
      <alignment horizontal="center" vertical="center"/>
    </xf>
    <xf numFmtId="4" fontId="16" fillId="2" borderId="12" xfId="7" applyNumberFormat="1" applyFont="1" applyFill="1" applyBorder="1" applyAlignment="1">
      <alignment horizontal="right" vertical="center" wrapText="1"/>
    </xf>
    <xf numFmtId="4" fontId="17" fillId="0" borderId="12" xfId="7" applyNumberFormat="1" applyFont="1" applyBorder="1" applyAlignment="1">
      <alignment horizontal="left" vertical="center" wrapText="1"/>
    </xf>
    <xf numFmtId="4" fontId="16" fillId="2" borderId="13" xfId="7" applyNumberFormat="1" applyFont="1" applyFill="1" applyBorder="1" applyAlignment="1">
      <alignment horizontal="right" vertical="center" wrapText="1"/>
    </xf>
    <xf numFmtId="170" fontId="17" fillId="0" borderId="0" xfId="7" applyNumberFormat="1" applyFont="1" applyAlignment="1">
      <alignment horizontal="center" vertical="center" wrapText="1"/>
    </xf>
    <xf numFmtId="0" fontId="38" fillId="6" borderId="0" xfId="7" applyFill="1"/>
    <xf numFmtId="0" fontId="21" fillId="4" borderId="0" xfId="7" applyFont="1" applyFill="1" applyAlignment="1">
      <alignment horizontal="center" vertical="center" wrapText="1"/>
    </xf>
    <xf numFmtId="0" fontId="11" fillId="4" borderId="0" xfId="7" applyFont="1" applyFill="1" applyAlignment="1">
      <alignment vertical="top" wrapText="1"/>
    </xf>
    <xf numFmtId="0" fontId="21" fillId="4" borderId="0" xfId="7" applyFont="1" applyFill="1" applyAlignment="1">
      <alignment vertical="center" wrapText="1"/>
    </xf>
    <xf numFmtId="0" fontId="22" fillId="5" borderId="3" xfId="7" applyFont="1" applyFill="1" applyBorder="1" applyAlignment="1">
      <alignment horizontal="center" vertical="center" wrapText="1"/>
    </xf>
    <xf numFmtId="0" fontId="22" fillId="5" borderId="3" xfId="7" applyFont="1" applyFill="1" applyBorder="1" applyAlignment="1">
      <alignment horizontal="center" vertical="center" wrapText="1"/>
    </xf>
    <xf numFmtId="0" fontId="8" fillId="4" borderId="0" xfId="7" applyFont="1" applyFill="1" applyAlignment="1">
      <alignment horizontal="center" vertical="center" wrapText="1"/>
    </xf>
    <xf numFmtId="0" fontId="8" fillId="4" borderId="0" xfId="7" applyFont="1" applyFill="1" applyAlignment="1">
      <alignment horizontal="left" vertical="center" wrapText="1"/>
    </xf>
    <xf numFmtId="171" fontId="8" fillId="4" borderId="0" xfId="7" applyNumberFormat="1" applyFont="1" applyFill="1" applyAlignment="1">
      <alignment horizontal="right" vertical="center" wrapText="1"/>
    </xf>
    <xf numFmtId="174" fontId="38" fillId="0" borderId="0" xfId="7" applyNumberFormat="1"/>
    <xf numFmtId="0" fontId="11" fillId="6" borderId="0" xfId="7" applyFont="1" applyFill="1" applyAlignment="1">
      <alignment horizontal="left" vertical="top" wrapText="1"/>
    </xf>
    <xf numFmtId="0" fontId="8" fillId="4" borderId="18" xfId="7" applyFont="1" applyFill="1" applyBorder="1" applyAlignment="1">
      <alignment horizontal="center" vertical="center" wrapText="1"/>
    </xf>
    <xf numFmtId="0" fontId="8" fillId="4" borderId="18" xfId="7" applyFont="1" applyFill="1" applyBorder="1" applyAlignment="1">
      <alignment horizontal="left" vertical="center" wrapText="1"/>
    </xf>
    <xf numFmtId="171" fontId="8" fillId="4" borderId="18" xfId="7" applyNumberFormat="1" applyFont="1" applyFill="1" applyBorder="1" applyAlignment="1">
      <alignment horizontal="right" vertical="center" wrapText="1"/>
    </xf>
    <xf numFmtId="0" fontId="9" fillId="4" borderId="17" xfId="7" applyFont="1" applyFill="1" applyBorder="1" applyAlignment="1">
      <alignment horizontal="right" vertical="center" wrapText="1"/>
    </xf>
    <xf numFmtId="171" fontId="9" fillId="4" borderId="0" xfId="7" applyNumberFormat="1" applyFont="1" applyFill="1" applyAlignment="1">
      <alignment horizontal="right" vertical="center" wrapText="1"/>
    </xf>
    <xf numFmtId="0" fontId="39" fillId="4" borderId="15" xfId="7" applyFont="1" applyFill="1" applyBorder="1" applyAlignment="1">
      <alignment horizontal="left" vertical="top" wrapText="1"/>
    </xf>
  </cellXfs>
  <cellStyles count="8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E0FE98A0-F6FF-4FBE-98FC-2C37A5FCA0B3}"/>
    <cellStyle name="Normal 5" xfId="6" xr:uid="{6F7C0BC6-E627-4E08-90BE-8F848D671DFF}"/>
    <cellStyle name="Normal 6" xfId="7" xr:uid="{F8F4FB82-8FC4-46C7-AB1E-CE39B021A9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84667</xdr:rowOff>
    </xdr:from>
    <xdr:to>
      <xdr:col>2</xdr:col>
      <xdr:colOff>16933</xdr:colOff>
      <xdr:row>4</xdr:row>
      <xdr:rowOff>137584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6CA4F0-49DD-4C65-B247-BF4A72CBFE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167"/>
          <a:ext cx="3054350" cy="730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123824</xdr:rowOff>
    </xdr:from>
    <xdr:to>
      <xdr:col>3</xdr:col>
      <xdr:colOff>581025</xdr:colOff>
      <xdr:row>6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018412-AFF3-41B5-8C08-53C3A4EAF82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45744"/>
          <a:ext cx="4158615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114300</xdr:rowOff>
    </xdr:from>
    <xdr:to>
      <xdr:col>5</xdr:col>
      <xdr:colOff>110491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0E735D-2EF9-4518-A3F8-B1C4BBF651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" y="281940"/>
          <a:ext cx="7035166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95250</xdr:rowOff>
    </xdr:from>
    <xdr:ext cx="2152650" cy="571500"/>
    <xdr:pic>
      <xdr:nvPicPr>
        <xdr:cNvPr id="2" name="Picture 1">
          <a:extLst>
            <a:ext uri="{FF2B5EF4-FFF2-40B4-BE49-F238E27FC236}">
              <a16:creationId xmlns:a16="http://schemas.microsoft.com/office/drawing/2014/main" id="{65502681-50C9-44BC-9959-08C3C8660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zoomScale="90" zoomScaleNormal="90" workbookViewId="0">
      <selection activeCell="L11" sqref="L11"/>
    </sheetView>
  </sheetViews>
  <sheetFormatPr baseColWidth="10" defaultRowHeight="14.4"/>
  <cols>
    <col min="1" max="1" width="20.44140625" customWidth="1"/>
    <col min="2" max="2" width="25" customWidth="1"/>
    <col min="3" max="3" width="18.44140625" customWidth="1"/>
    <col min="4" max="4" width="18.33203125" customWidth="1"/>
    <col min="5" max="5" width="19.109375" customWidth="1"/>
    <col min="6" max="6" width="15.44140625" customWidth="1"/>
    <col min="7" max="7" width="18" bestFit="1" customWidth="1"/>
    <col min="8" max="8" width="18.6640625" customWidth="1"/>
    <col min="9" max="9" width="18.109375" customWidth="1"/>
    <col min="10" max="10" width="17" customWidth="1"/>
    <col min="11" max="11" width="16.6640625" bestFit="1" customWidth="1"/>
    <col min="12" max="12" width="17.6640625" bestFit="1" customWidth="1"/>
    <col min="13" max="13" width="23.33203125" customWidth="1"/>
  </cols>
  <sheetData>
    <row r="1" spans="1:12">
      <c r="B1" s="18"/>
      <c r="C1" s="18"/>
      <c r="D1" s="18"/>
      <c r="E1" s="18"/>
      <c r="F1" s="18"/>
      <c r="G1" s="18"/>
      <c r="H1" s="18"/>
      <c r="I1" s="18"/>
      <c r="J1" s="18"/>
    </row>
    <row r="2" spans="1:12">
      <c r="B2" s="27" t="s">
        <v>0</v>
      </c>
      <c r="C2" s="27"/>
      <c r="D2" s="27"/>
      <c r="E2" s="27"/>
      <c r="F2" s="27"/>
      <c r="G2" s="27"/>
      <c r="H2" s="27"/>
      <c r="I2" s="27"/>
      <c r="J2" s="27"/>
    </row>
    <row r="3" spans="1:12" ht="18">
      <c r="C3" s="27" t="s">
        <v>1</v>
      </c>
      <c r="D3" s="27"/>
      <c r="E3" s="27"/>
      <c r="F3" s="27"/>
      <c r="G3" s="27"/>
      <c r="H3" s="27"/>
      <c r="I3" s="19"/>
      <c r="J3" s="19"/>
      <c r="K3" s="1"/>
    </row>
    <row r="4" spans="1:12" ht="18">
      <c r="C4" s="27" t="s">
        <v>2</v>
      </c>
      <c r="D4" s="27"/>
      <c r="E4" s="27"/>
      <c r="F4" s="27"/>
      <c r="G4" s="27"/>
      <c r="H4" s="27"/>
      <c r="I4" s="19"/>
      <c r="J4" s="19"/>
      <c r="K4" s="1"/>
    </row>
    <row r="5" spans="1:12" ht="18">
      <c r="C5" s="28" t="s">
        <v>179</v>
      </c>
      <c r="D5" s="28"/>
      <c r="E5" s="28"/>
      <c r="F5" s="28"/>
      <c r="G5" s="28"/>
      <c r="H5" s="28"/>
      <c r="I5" s="20"/>
      <c r="J5" s="20"/>
      <c r="K5" s="2"/>
    </row>
    <row r="6" spans="1:12" ht="18">
      <c r="C6" s="28" t="s">
        <v>3</v>
      </c>
      <c r="D6" s="28"/>
      <c r="E6" s="28"/>
      <c r="F6" s="28"/>
      <c r="G6" s="28"/>
      <c r="H6" s="28"/>
      <c r="I6" s="21"/>
      <c r="J6" s="21"/>
      <c r="K6" s="2"/>
    </row>
    <row r="7" spans="1:12">
      <c r="C7" s="3"/>
      <c r="D7" s="3"/>
      <c r="E7" s="3"/>
      <c r="F7" s="3"/>
      <c r="G7" s="3"/>
      <c r="H7" s="3"/>
      <c r="I7" s="3"/>
      <c r="J7" s="3"/>
      <c r="K7" s="3"/>
    </row>
    <row r="8" spans="1:12" ht="29.25" customHeight="1">
      <c r="A8" s="12" t="s">
        <v>4</v>
      </c>
      <c r="B8" s="12" t="s">
        <v>5</v>
      </c>
      <c r="C8" s="13" t="s">
        <v>74</v>
      </c>
      <c r="D8" s="13" t="s">
        <v>6</v>
      </c>
      <c r="E8" s="13" t="s">
        <v>7</v>
      </c>
      <c r="F8" s="24" t="s">
        <v>8</v>
      </c>
      <c r="G8" s="13" t="s">
        <v>9</v>
      </c>
      <c r="H8" s="13" t="s">
        <v>10</v>
      </c>
      <c r="I8" s="14" t="s">
        <v>11</v>
      </c>
      <c r="J8" s="14" t="s">
        <v>12</v>
      </c>
      <c r="K8" s="13" t="s">
        <v>13</v>
      </c>
      <c r="L8" s="13" t="s">
        <v>173</v>
      </c>
    </row>
    <row r="9" spans="1:12" ht="16.2" thickBot="1">
      <c r="A9" s="4"/>
      <c r="B9" s="4"/>
      <c r="C9" s="26"/>
      <c r="D9" s="26"/>
      <c r="E9" s="26"/>
      <c r="F9" s="26"/>
      <c r="G9" s="26"/>
      <c r="H9" s="26"/>
      <c r="I9" s="26"/>
      <c r="J9" s="26"/>
      <c r="K9" s="26"/>
    </row>
    <row r="10" spans="1:12" ht="18.600000000000001" thickTop="1" thickBot="1">
      <c r="A10" s="15" t="s">
        <v>14</v>
      </c>
      <c r="B10" s="15"/>
      <c r="C10" s="17">
        <f t="shared" ref="C10:K10" si="0">C11+C12+C13</f>
        <v>332050677</v>
      </c>
      <c r="D10" s="17">
        <f t="shared" si="0"/>
        <v>372313030.11999995</v>
      </c>
      <c r="E10" s="17">
        <f t="shared" si="0"/>
        <v>103075289.36</v>
      </c>
      <c r="F10" s="17">
        <f t="shared" si="0"/>
        <v>2579511.2699999996</v>
      </c>
      <c r="G10" s="17">
        <f t="shared" si="0"/>
        <v>257780149.08000004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1483233.5099999998</v>
      </c>
      <c r="L10" s="17">
        <f t="shared" ref="L10" si="1">L11+L12+L13</f>
        <v>7394846.9000000004</v>
      </c>
    </row>
    <row r="11" spans="1:12" ht="15" thickTop="1">
      <c r="A11" s="5" t="s">
        <v>15</v>
      </c>
      <c r="B11" s="6" t="s">
        <v>16</v>
      </c>
      <c r="C11" s="7">
        <f>C16+C20+C24+C28+C32</f>
        <v>145211665</v>
      </c>
      <c r="D11" s="7">
        <f t="shared" ref="D11:L11" si="2">D16+D20+D24+D28+D32</f>
        <v>264969450.65999997</v>
      </c>
      <c r="E11" s="7">
        <f t="shared" si="2"/>
        <v>73389291.969999999</v>
      </c>
      <c r="F11" s="7">
        <f t="shared" si="2"/>
        <v>2576703.7599999998</v>
      </c>
      <c r="G11" s="7">
        <f t="shared" si="2"/>
        <v>182491281.43000004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1117326.5999999999</v>
      </c>
      <c r="L11" s="7">
        <f t="shared" si="2"/>
        <v>5394846.9000000004</v>
      </c>
    </row>
    <row r="12" spans="1:12">
      <c r="A12" s="5" t="s">
        <v>15</v>
      </c>
      <c r="B12" s="6" t="s">
        <v>17</v>
      </c>
      <c r="C12" s="7">
        <f>C17+C21+C25+C29+C33</f>
        <v>129647394</v>
      </c>
      <c r="D12" s="7">
        <f t="shared" ref="D12:L12" si="3">D17+D21+D25+D29+D33</f>
        <v>38344833.939999998</v>
      </c>
      <c r="E12" s="7">
        <f t="shared" si="3"/>
        <v>10206221.01</v>
      </c>
      <c r="F12" s="7">
        <f t="shared" si="3"/>
        <v>2807.51</v>
      </c>
      <c r="G12" s="7">
        <f t="shared" si="3"/>
        <v>27675112.380000003</v>
      </c>
      <c r="H12" s="7">
        <f t="shared" si="3"/>
        <v>0</v>
      </c>
      <c r="I12" s="7">
        <f t="shared" si="3"/>
        <v>0</v>
      </c>
      <c r="J12" s="7">
        <f t="shared" si="3"/>
        <v>0</v>
      </c>
      <c r="K12" s="7">
        <f t="shared" si="3"/>
        <v>10693.04</v>
      </c>
      <c r="L12" s="7">
        <f t="shared" si="3"/>
        <v>450000</v>
      </c>
    </row>
    <row r="13" spans="1:12">
      <c r="A13" s="5" t="s">
        <v>15</v>
      </c>
      <c r="B13" s="6" t="s">
        <v>18</v>
      </c>
      <c r="C13" s="7">
        <f>C18+C22+C26+C30+C34</f>
        <v>57191618</v>
      </c>
      <c r="D13" s="7">
        <f t="shared" ref="D13:L13" si="4">D18+D22+D26+D30+D34</f>
        <v>68998745.519999996</v>
      </c>
      <c r="E13" s="7">
        <f t="shared" si="4"/>
        <v>19479776.379999999</v>
      </c>
      <c r="F13" s="7">
        <f t="shared" si="4"/>
        <v>0</v>
      </c>
      <c r="G13" s="7">
        <f t="shared" si="4"/>
        <v>47613755.270000003</v>
      </c>
      <c r="H13" s="7">
        <f t="shared" si="4"/>
        <v>0</v>
      </c>
      <c r="I13" s="7">
        <f t="shared" si="4"/>
        <v>0</v>
      </c>
      <c r="J13" s="7">
        <f t="shared" si="4"/>
        <v>0</v>
      </c>
      <c r="K13" s="7">
        <f t="shared" si="4"/>
        <v>355213.87</v>
      </c>
      <c r="L13" s="7">
        <f t="shared" si="4"/>
        <v>1550000</v>
      </c>
    </row>
    <row r="14" spans="1:12"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s="6" customFormat="1">
      <c r="A15" s="8" t="s">
        <v>19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B16" t="s">
        <v>16</v>
      </c>
      <c r="C16" s="11">
        <v>95587754</v>
      </c>
      <c r="D16" s="11">
        <v>220948739.81999996</v>
      </c>
      <c r="E16" s="11">
        <v>62066492.939999998</v>
      </c>
      <c r="F16" s="11">
        <v>0</v>
      </c>
      <c r="G16" s="11">
        <v>158882246.88000003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</row>
    <row r="17" spans="1:13">
      <c r="B17" t="s">
        <v>17</v>
      </c>
      <c r="C17" s="11">
        <v>122345638</v>
      </c>
      <c r="D17" s="11">
        <v>34052592.159999996</v>
      </c>
      <c r="E17" s="11">
        <v>9544031.9800000004</v>
      </c>
      <c r="F17" s="11">
        <v>0</v>
      </c>
      <c r="G17" s="11">
        <v>24508560.18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</row>
    <row r="18" spans="1:13">
      <c r="B18" t="s">
        <v>18</v>
      </c>
      <c r="C18" s="11">
        <v>44426693</v>
      </c>
      <c r="D18" s="11">
        <v>61466293.899999999</v>
      </c>
      <c r="E18" s="11">
        <v>18299059.82</v>
      </c>
      <c r="F18" s="11">
        <v>0</v>
      </c>
      <c r="G18" s="11">
        <v>43167234.079999998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6"/>
    </row>
    <row r="19" spans="1:13" s="6" customFormat="1">
      <c r="A19" s="8" t="s">
        <v>20</v>
      </c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3">
      <c r="B20" t="s">
        <v>16</v>
      </c>
      <c r="C20" s="11">
        <v>1034939</v>
      </c>
      <c r="D20" s="11">
        <v>932202.89</v>
      </c>
      <c r="E20" s="11">
        <v>202801.12</v>
      </c>
      <c r="F20" s="11">
        <v>3147.76</v>
      </c>
      <c r="G20" s="11">
        <v>523604.31</v>
      </c>
      <c r="H20" s="11">
        <v>0</v>
      </c>
      <c r="I20" s="11">
        <v>0</v>
      </c>
      <c r="J20" s="11">
        <v>0</v>
      </c>
      <c r="K20" s="11">
        <v>202649.7</v>
      </c>
      <c r="L20" s="11">
        <v>0</v>
      </c>
    </row>
    <row r="21" spans="1:13">
      <c r="B21" t="s">
        <v>17</v>
      </c>
      <c r="C21" s="11">
        <v>460402</v>
      </c>
      <c r="D21" s="11">
        <v>546500.01000000013</v>
      </c>
      <c r="E21" s="11">
        <v>52278.29</v>
      </c>
      <c r="F21" s="11">
        <v>2807.51</v>
      </c>
      <c r="G21" s="11">
        <v>340749.85</v>
      </c>
      <c r="H21" s="11">
        <v>0</v>
      </c>
      <c r="I21" s="11">
        <v>0</v>
      </c>
      <c r="J21" s="11">
        <v>0</v>
      </c>
      <c r="K21" s="11">
        <v>664.36</v>
      </c>
      <c r="L21" s="11">
        <v>150000</v>
      </c>
    </row>
    <row r="22" spans="1:13">
      <c r="B22" t="s">
        <v>18</v>
      </c>
      <c r="C22" s="11">
        <v>395290</v>
      </c>
      <c r="D22" s="11">
        <v>258214.19</v>
      </c>
      <c r="E22" s="11">
        <v>18099.84</v>
      </c>
      <c r="F22" s="11">
        <v>0</v>
      </c>
      <c r="G22" s="11">
        <v>66780.52</v>
      </c>
      <c r="H22" s="11">
        <v>0</v>
      </c>
      <c r="I22" s="11">
        <v>0</v>
      </c>
      <c r="J22" s="11">
        <v>0</v>
      </c>
      <c r="K22" s="11">
        <v>173333.83000000002</v>
      </c>
      <c r="L22" s="11">
        <v>0</v>
      </c>
    </row>
    <row r="23" spans="1:13" s="6" customFormat="1">
      <c r="A23" s="8" t="s">
        <v>21</v>
      </c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3">
      <c r="B24" t="s">
        <v>16</v>
      </c>
      <c r="C24" s="11">
        <v>48588972</v>
      </c>
      <c r="D24" s="11">
        <v>42983063.950000003</v>
      </c>
      <c r="E24" s="11">
        <v>11119997.91</v>
      </c>
      <c r="F24" s="11">
        <v>2468112</v>
      </c>
      <c r="G24" s="11">
        <v>23085430.240000006</v>
      </c>
      <c r="H24" s="11">
        <v>0</v>
      </c>
      <c r="I24" s="11">
        <v>0</v>
      </c>
      <c r="J24" s="11">
        <v>0</v>
      </c>
      <c r="K24" s="11">
        <v>914676.89999999979</v>
      </c>
      <c r="L24" s="11">
        <v>5394846.9000000004</v>
      </c>
    </row>
    <row r="25" spans="1:13">
      <c r="B25" t="s">
        <v>17</v>
      </c>
      <c r="C25" s="11">
        <v>6841354</v>
      </c>
      <c r="D25" s="11">
        <v>3745741.77</v>
      </c>
      <c r="E25" s="11">
        <v>609910.74</v>
      </c>
      <c r="F25" s="11">
        <v>0</v>
      </c>
      <c r="G25" s="11">
        <v>2825802.35</v>
      </c>
      <c r="H25" s="11">
        <v>0</v>
      </c>
      <c r="I25" s="11">
        <v>0</v>
      </c>
      <c r="J25" s="11">
        <v>0</v>
      </c>
      <c r="K25" s="11">
        <v>10028.68</v>
      </c>
      <c r="L25" s="11">
        <v>300000</v>
      </c>
    </row>
    <row r="26" spans="1:13">
      <c r="B26" t="s">
        <v>18</v>
      </c>
      <c r="C26" s="11">
        <v>12332800</v>
      </c>
      <c r="D26" s="11">
        <v>7171037.4299999988</v>
      </c>
      <c r="E26" s="11">
        <v>1162616.72</v>
      </c>
      <c r="F26" s="11">
        <v>0</v>
      </c>
      <c r="G26" s="11">
        <v>4331140.67</v>
      </c>
      <c r="H26" s="11">
        <v>0</v>
      </c>
      <c r="I26" s="11">
        <v>0</v>
      </c>
      <c r="J26" s="11">
        <v>0</v>
      </c>
      <c r="K26" s="11">
        <v>127280.04000000001</v>
      </c>
      <c r="L26" s="11">
        <v>1550000</v>
      </c>
    </row>
    <row r="27" spans="1:13">
      <c r="A27" s="8" t="s">
        <v>75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3">
      <c r="B28" t="s">
        <v>16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1:13">
      <c r="B29" t="s">
        <v>17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f t="shared" ref="K29:L29" si="5">+D29-E29-F29-G29</f>
        <v>0</v>
      </c>
      <c r="L29" s="11">
        <f t="shared" si="5"/>
        <v>0</v>
      </c>
    </row>
    <row r="30" spans="1:13">
      <c r="A30" s="22"/>
      <c r="B30" s="22" t="s">
        <v>18</v>
      </c>
      <c r="C30" s="23">
        <v>36835</v>
      </c>
      <c r="D30" s="23">
        <v>103200</v>
      </c>
      <c r="E30" s="23">
        <v>0</v>
      </c>
      <c r="F30" s="23">
        <v>0</v>
      </c>
      <c r="G30" s="23">
        <v>48600</v>
      </c>
      <c r="H30" s="23">
        <v>0</v>
      </c>
      <c r="I30" s="23">
        <v>0</v>
      </c>
      <c r="J30" s="23">
        <v>0</v>
      </c>
      <c r="K30" s="23">
        <v>54600</v>
      </c>
      <c r="L30" s="23">
        <v>0</v>
      </c>
    </row>
    <row r="31" spans="1:13">
      <c r="A31" s="8" t="s">
        <v>180</v>
      </c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3">
      <c r="B32" t="s">
        <v>16</v>
      </c>
      <c r="C32" s="11">
        <v>0</v>
      </c>
      <c r="D32" s="11">
        <v>105444</v>
      </c>
      <c r="E32" s="11">
        <v>0</v>
      </c>
      <c r="F32" s="11">
        <v>105444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</row>
    <row r="33" spans="1:12">
      <c r="B33" t="s">
        <v>17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f t="shared" ref="K33" si="6">+D33-E33-F33-G33</f>
        <v>0</v>
      </c>
      <c r="L33" s="11">
        <f t="shared" ref="L33" si="7">+E33-F33-G33-H33</f>
        <v>0</v>
      </c>
    </row>
    <row r="34" spans="1:12">
      <c r="A34" s="22"/>
      <c r="B34" s="22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</sheetData>
  <mergeCells count="6">
    <mergeCell ref="C9:K9"/>
    <mergeCell ref="B2:J2"/>
    <mergeCell ref="C3:H3"/>
    <mergeCell ref="C4:H4"/>
    <mergeCell ref="C5:H5"/>
    <mergeCell ref="C6:H6"/>
  </mergeCells>
  <printOptions horizontalCentered="1"/>
  <pageMargins left="0.70866141732283472" right="0.70866141732283472" top="1.5354330708661419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6596C-D338-4E29-9BDA-22EABC492067}">
  <dimension ref="A1:D41"/>
  <sheetViews>
    <sheetView showGridLines="0" zoomScaleNormal="100" workbookViewId="0">
      <selection activeCell="D38" sqref="D38"/>
    </sheetView>
  </sheetViews>
  <sheetFormatPr baseColWidth="10" defaultColWidth="9.109375" defaultRowHeight="13.2"/>
  <cols>
    <col min="1" max="1" width="3.33203125" style="30" customWidth="1"/>
    <col min="2" max="2" width="15.109375" style="30" customWidth="1"/>
    <col min="3" max="3" width="40.109375" style="30" bestFit="1" customWidth="1"/>
    <col min="4" max="4" width="16.5546875" style="30" bestFit="1" customWidth="1"/>
    <col min="5" max="16384" width="9.109375" style="30"/>
  </cols>
  <sheetData>
    <row r="1" spans="1:4" ht="9.9" customHeight="1">
      <c r="A1" s="29"/>
      <c r="B1" s="29"/>
      <c r="C1" s="29"/>
      <c r="D1" s="29"/>
    </row>
    <row r="2" spans="1:4" ht="12.9" customHeight="1">
      <c r="A2" s="29"/>
      <c r="B2" s="31"/>
      <c r="C2" s="32"/>
      <c r="D2" s="32"/>
    </row>
    <row r="3" spans="1:4" ht="12.9" customHeight="1">
      <c r="A3" s="29"/>
      <c r="B3" s="31"/>
      <c r="C3" s="32"/>
      <c r="D3" s="32"/>
    </row>
    <row r="4" spans="1:4" ht="12.9" customHeight="1">
      <c r="A4" s="29"/>
      <c r="B4" s="31"/>
      <c r="C4" s="32"/>
      <c r="D4" s="32"/>
    </row>
    <row r="5" spans="1:4" ht="12.9" customHeight="1">
      <c r="A5" s="29"/>
      <c r="B5" s="31"/>
      <c r="C5" s="32"/>
      <c r="D5" s="32"/>
    </row>
    <row r="6" spans="1:4" ht="12.9" customHeight="1">
      <c r="A6" s="29"/>
      <c r="B6" s="31"/>
      <c r="C6" s="32"/>
      <c r="D6" s="32"/>
    </row>
    <row r="7" spans="1:4" ht="12.9" customHeight="1">
      <c r="A7" s="29"/>
      <c r="B7" s="31"/>
      <c r="C7" s="32"/>
      <c r="D7" s="32"/>
    </row>
    <row r="8" spans="1:4" ht="12.9" customHeight="1">
      <c r="A8" s="29"/>
      <c r="B8" s="29"/>
      <c r="C8" s="29"/>
      <c r="D8" s="29"/>
    </row>
    <row r="9" spans="1:4" ht="21" customHeight="1">
      <c r="A9" s="29"/>
      <c r="B9" s="33" t="s">
        <v>55</v>
      </c>
      <c r="C9" s="33"/>
      <c r="D9" s="33"/>
    </row>
    <row r="10" spans="1:4" ht="15.6">
      <c r="A10" s="29"/>
      <c r="B10" s="34" t="s">
        <v>181</v>
      </c>
      <c r="C10" s="34"/>
      <c r="D10" s="34"/>
    </row>
    <row r="11" spans="1:4" ht="15.6">
      <c r="A11" s="29"/>
      <c r="B11" s="35"/>
      <c r="C11" s="36"/>
      <c r="D11" s="35"/>
    </row>
    <row r="12" spans="1:4" ht="16.2">
      <c r="A12" s="29"/>
      <c r="B12" s="37"/>
      <c r="C12" s="37"/>
      <c r="D12" s="37"/>
    </row>
    <row r="13" spans="1:4">
      <c r="A13" s="29"/>
      <c r="B13" s="38"/>
      <c r="C13" s="38"/>
      <c r="D13" s="39"/>
    </row>
    <row r="14" spans="1:4" ht="22.5" customHeight="1">
      <c r="A14" s="29"/>
      <c r="B14" s="40" t="s">
        <v>138</v>
      </c>
      <c r="C14" s="40" t="s">
        <v>139</v>
      </c>
      <c r="D14" s="41" t="s">
        <v>140</v>
      </c>
    </row>
    <row r="15" spans="1:4" s="46" customFormat="1" ht="27.6">
      <c r="A15" s="42"/>
      <c r="B15" s="43" t="s">
        <v>22</v>
      </c>
      <c r="C15" s="44" t="s">
        <v>23</v>
      </c>
      <c r="D15" s="45">
        <v>31845419.969999999</v>
      </c>
    </row>
    <row r="16" spans="1:4" s="46" customFormat="1" ht="27.6">
      <c r="A16" s="42"/>
      <c r="B16" s="43" t="s">
        <v>24</v>
      </c>
      <c r="C16" s="44" t="s">
        <v>25</v>
      </c>
      <c r="D16" s="45">
        <v>57551696.810000002</v>
      </c>
    </row>
    <row r="17" spans="1:4" s="46" customFormat="1" ht="13.8">
      <c r="A17" s="42"/>
      <c r="B17" s="43" t="s">
        <v>26</v>
      </c>
      <c r="C17" s="44" t="s">
        <v>27</v>
      </c>
      <c r="D17" s="45">
        <v>756217.92</v>
      </c>
    </row>
    <row r="18" spans="1:4" s="46" customFormat="1" ht="13.8">
      <c r="A18" s="42"/>
      <c r="B18" s="43" t="s">
        <v>28</v>
      </c>
      <c r="C18" s="44" t="s">
        <v>29</v>
      </c>
      <c r="D18" s="45">
        <v>9247799.8499999996</v>
      </c>
    </row>
    <row r="19" spans="1:4" s="46" customFormat="1" ht="13.8">
      <c r="A19" s="42"/>
      <c r="B19" s="43" t="s">
        <v>30</v>
      </c>
      <c r="C19" s="44" t="s">
        <v>31</v>
      </c>
      <c r="D19" s="45">
        <v>127156906.59</v>
      </c>
    </row>
    <row r="20" spans="1:4" s="46" customFormat="1" ht="27.6">
      <c r="A20" s="42"/>
      <c r="B20" s="43" t="s">
        <v>32</v>
      </c>
      <c r="C20" s="44" t="s">
        <v>73</v>
      </c>
      <c r="D20" s="45">
        <v>323117.02</v>
      </c>
    </row>
    <row r="21" spans="1:4" s="46" customFormat="1" ht="13.8">
      <c r="A21" s="42"/>
      <c r="B21" s="43" t="s">
        <v>33</v>
      </c>
      <c r="C21" s="44" t="s">
        <v>34</v>
      </c>
      <c r="D21" s="45">
        <v>53543.31</v>
      </c>
    </row>
    <row r="22" spans="1:4" s="46" customFormat="1" ht="27.6">
      <c r="A22" s="42"/>
      <c r="B22" s="43" t="s">
        <v>35</v>
      </c>
      <c r="C22" s="44" t="s">
        <v>36</v>
      </c>
      <c r="D22" s="45">
        <v>160440.56</v>
      </c>
    </row>
    <row r="23" spans="1:4" s="46" customFormat="1" ht="27.6">
      <c r="A23" s="42"/>
      <c r="B23" s="43" t="s">
        <v>165</v>
      </c>
      <c r="C23" s="44" t="s">
        <v>166</v>
      </c>
      <c r="D23" s="45">
        <v>1148.02</v>
      </c>
    </row>
    <row r="24" spans="1:4" s="46" customFormat="1" ht="13.8">
      <c r="A24" s="42"/>
      <c r="B24" s="43" t="s">
        <v>37</v>
      </c>
      <c r="C24" s="44" t="s">
        <v>38</v>
      </c>
      <c r="D24" s="45">
        <v>289269.61</v>
      </c>
    </row>
    <row r="25" spans="1:4" s="46" customFormat="1" ht="27.6">
      <c r="A25" s="42"/>
      <c r="B25" s="43" t="s">
        <v>167</v>
      </c>
      <c r="C25" s="44" t="s">
        <v>168</v>
      </c>
      <c r="D25" s="45">
        <v>40928.720000000001</v>
      </c>
    </row>
    <row r="26" spans="1:4" s="46" customFormat="1" ht="13.8">
      <c r="A26" s="42"/>
      <c r="B26" s="43" t="s">
        <v>169</v>
      </c>
      <c r="C26" s="44" t="s">
        <v>170</v>
      </c>
      <c r="D26" s="45">
        <v>62687.44</v>
      </c>
    </row>
    <row r="27" spans="1:4" s="46" customFormat="1" ht="13.8">
      <c r="A27" s="42"/>
      <c r="B27" s="43" t="s">
        <v>39</v>
      </c>
      <c r="C27" s="44" t="s">
        <v>40</v>
      </c>
      <c r="D27" s="45">
        <v>4629539.62</v>
      </c>
    </row>
    <row r="28" spans="1:4" s="46" customFormat="1" ht="13.8">
      <c r="A28" s="42"/>
      <c r="B28" s="43" t="s">
        <v>41</v>
      </c>
      <c r="C28" s="44" t="s">
        <v>42</v>
      </c>
      <c r="D28" s="45">
        <v>9033110.9199999999</v>
      </c>
    </row>
    <row r="29" spans="1:4" s="46" customFormat="1" ht="27.6">
      <c r="A29" s="42"/>
      <c r="B29" s="43" t="s">
        <v>43</v>
      </c>
      <c r="C29" s="44" t="s">
        <v>44</v>
      </c>
      <c r="D29" s="45">
        <v>2383835.7400000002</v>
      </c>
    </row>
    <row r="30" spans="1:4" s="46" customFormat="1" ht="13.8">
      <c r="A30" s="42"/>
      <c r="B30" s="43" t="s">
        <v>45</v>
      </c>
      <c r="C30" s="44" t="s">
        <v>46</v>
      </c>
      <c r="D30" s="45">
        <v>28427843.48</v>
      </c>
    </row>
    <row r="31" spans="1:4" s="46" customFormat="1" ht="27.6">
      <c r="A31" s="42"/>
      <c r="B31" s="43" t="s">
        <v>47</v>
      </c>
      <c r="C31" s="44" t="s">
        <v>48</v>
      </c>
      <c r="D31" s="45">
        <v>972838.19</v>
      </c>
    </row>
    <row r="32" spans="1:4" s="46" customFormat="1" ht="13.8">
      <c r="A32" s="42"/>
      <c r="B32" s="43" t="s">
        <v>49</v>
      </c>
      <c r="C32" s="44" t="s">
        <v>50</v>
      </c>
      <c r="D32" s="45">
        <v>4544347.91</v>
      </c>
    </row>
    <row r="33" spans="1:4" s="46" customFormat="1" ht="13.8">
      <c r="A33" s="42"/>
      <c r="B33" s="43" t="s">
        <v>171</v>
      </c>
      <c r="C33" s="44" t="s">
        <v>172</v>
      </c>
      <c r="D33" s="45">
        <v>485170</v>
      </c>
    </row>
    <row r="34" spans="1:4" s="46" customFormat="1" ht="13.8">
      <c r="A34" s="42"/>
      <c r="B34" s="43" t="s">
        <v>51</v>
      </c>
      <c r="C34" s="44" t="s">
        <v>52</v>
      </c>
      <c r="D34" s="45">
        <v>6625716.5999999996</v>
      </c>
    </row>
    <row r="35" spans="1:4" s="46" customFormat="1" ht="13.8">
      <c r="A35" s="42"/>
      <c r="B35" s="43" t="s">
        <v>76</v>
      </c>
      <c r="C35" s="44" t="s">
        <v>77</v>
      </c>
      <c r="D35" s="45">
        <v>48600</v>
      </c>
    </row>
    <row r="36" spans="1:4" ht="13.8">
      <c r="A36" s="46"/>
      <c r="B36" s="44"/>
      <c r="C36" s="47" t="s">
        <v>15</v>
      </c>
      <c r="D36" s="48">
        <f>SUM(D15:D35)</f>
        <v>284640178.28000009</v>
      </c>
    </row>
    <row r="37" spans="1:4" ht="13.8">
      <c r="A37" s="46"/>
      <c r="B37" s="43">
        <v>21295</v>
      </c>
      <c r="C37" s="44" t="s">
        <v>53</v>
      </c>
      <c r="D37" s="48">
        <v>257481631.12</v>
      </c>
    </row>
    <row r="38" spans="1:4" ht="13.8">
      <c r="B38" s="43" t="s">
        <v>54</v>
      </c>
      <c r="C38" s="44" t="s">
        <v>55</v>
      </c>
      <c r="D38" s="49">
        <f>+D37-D36</f>
        <v>-27158547.160000086</v>
      </c>
    </row>
    <row r="40" spans="1:4">
      <c r="B40" s="50" t="s">
        <v>182</v>
      </c>
    </row>
    <row r="41" spans="1:4">
      <c r="B41" s="50"/>
    </row>
  </sheetData>
  <mergeCells count="9">
    <mergeCell ref="B9:D9"/>
    <mergeCell ref="B10:D10"/>
    <mergeCell ref="B2:B7"/>
    <mergeCell ref="C2:D2"/>
    <mergeCell ref="C3:D3"/>
    <mergeCell ref="C4:D4"/>
    <mergeCell ref="C5:D5"/>
    <mergeCell ref="C6:D6"/>
    <mergeCell ref="C7:D7"/>
  </mergeCells>
  <printOptions horizontalCentered="1"/>
  <pageMargins left="1.5354330708661419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81B7-4158-4E30-B9A7-2E0D55A712BD}">
  <sheetPr>
    <pageSetUpPr fitToPage="1"/>
  </sheetPr>
  <dimension ref="B11:I41"/>
  <sheetViews>
    <sheetView showGridLines="0" zoomScaleNormal="100" workbookViewId="0">
      <selection activeCell="F29" sqref="F29"/>
    </sheetView>
  </sheetViews>
  <sheetFormatPr baseColWidth="10" defaultColWidth="11.44140625" defaultRowHeight="13.2"/>
  <cols>
    <col min="1" max="1" width="5.6640625" style="50" customWidth="1"/>
    <col min="2" max="2" width="42.33203125" style="50" customWidth="1"/>
    <col min="3" max="3" width="14" style="50" customWidth="1"/>
    <col min="4" max="4" width="14.88671875" style="50" bestFit="1" customWidth="1"/>
    <col min="5" max="5" width="34.88671875" style="50" customWidth="1"/>
    <col min="6" max="6" width="13.33203125" style="50" bestFit="1" customWidth="1"/>
    <col min="7" max="7" width="14.88671875" style="50" bestFit="1" customWidth="1"/>
    <col min="8" max="8" width="12.33203125" style="50" bestFit="1" customWidth="1"/>
    <col min="9" max="9" width="17.44140625" style="50" bestFit="1" customWidth="1"/>
    <col min="10" max="16384" width="11.44140625" style="50"/>
  </cols>
  <sheetData>
    <row r="11" spans="2:7" ht="13.8" thickBot="1">
      <c r="G11" s="51"/>
    </row>
    <row r="12" spans="2:7" ht="33.75" customHeight="1" thickBot="1">
      <c r="B12" s="52" t="s">
        <v>183</v>
      </c>
      <c r="C12" s="53"/>
      <c r="D12" s="53"/>
      <c r="E12" s="53"/>
      <c r="F12" s="53"/>
      <c r="G12" s="54"/>
    </row>
    <row r="13" spans="2:7" ht="16.5" customHeight="1">
      <c r="B13" s="55"/>
      <c r="C13" s="56"/>
      <c r="D13" s="56"/>
      <c r="E13" s="56"/>
      <c r="F13" s="56"/>
      <c r="G13" s="57"/>
    </row>
    <row r="14" spans="2:7" ht="13.8">
      <c r="B14" s="58" t="s">
        <v>56</v>
      </c>
      <c r="C14" s="59"/>
      <c r="D14" s="59"/>
      <c r="E14" s="60" t="s">
        <v>57</v>
      </c>
      <c r="F14" s="61"/>
      <c r="G14" s="62"/>
    </row>
    <row r="15" spans="2:7" ht="13.8">
      <c r="B15" s="58"/>
      <c r="C15" s="59"/>
      <c r="D15" s="59"/>
      <c r="E15" s="60"/>
      <c r="F15" s="61"/>
      <c r="G15" s="62"/>
    </row>
    <row r="16" spans="2:7" ht="13.8">
      <c r="B16" s="58"/>
      <c r="C16" s="59"/>
      <c r="D16" s="59"/>
      <c r="E16" s="60"/>
      <c r="F16" s="61"/>
      <c r="G16" s="62"/>
    </row>
    <row r="17" spans="2:9" ht="13.8">
      <c r="B17" s="63" t="s">
        <v>58</v>
      </c>
      <c r="C17" s="64">
        <v>5281424.7699999996</v>
      </c>
      <c r="D17" s="59"/>
      <c r="E17" s="65" t="s">
        <v>71</v>
      </c>
      <c r="F17" s="66">
        <v>455820.9</v>
      </c>
      <c r="G17" s="62"/>
    </row>
    <row r="18" spans="2:9" ht="13.8">
      <c r="B18" s="63" t="s">
        <v>59</v>
      </c>
      <c r="C18" s="64">
        <v>173048.07</v>
      </c>
      <c r="D18" s="59"/>
      <c r="E18" s="67" t="s">
        <v>62</v>
      </c>
      <c r="F18" s="66">
        <v>1009663</v>
      </c>
      <c r="G18" s="62"/>
    </row>
    <row r="19" spans="2:9" ht="13.8">
      <c r="B19" s="63" t="s">
        <v>60</v>
      </c>
      <c r="C19" s="64">
        <v>0</v>
      </c>
      <c r="D19" s="68"/>
      <c r="E19" s="67" t="s">
        <v>109</v>
      </c>
      <c r="F19" s="66">
        <v>0</v>
      </c>
      <c r="G19" s="69"/>
    </row>
    <row r="20" spans="2:9" ht="27.6">
      <c r="B20" s="63" t="s">
        <v>61</v>
      </c>
      <c r="C20" s="64">
        <v>1532947</v>
      </c>
      <c r="E20" s="67" t="s">
        <v>72</v>
      </c>
      <c r="F20" s="66">
        <v>861500.65</v>
      </c>
      <c r="G20" s="62"/>
    </row>
    <row r="21" spans="2:9" ht="27.6">
      <c r="B21" s="63" t="s">
        <v>73</v>
      </c>
      <c r="C21" s="64">
        <v>0</v>
      </c>
      <c r="E21" s="67" t="s">
        <v>63</v>
      </c>
      <c r="F21" s="66">
        <v>1532947</v>
      </c>
      <c r="G21" s="62"/>
    </row>
    <row r="22" spans="2:9" ht="13.8">
      <c r="B22" s="63"/>
      <c r="C22" s="64"/>
      <c r="E22" s="67" t="s">
        <v>163</v>
      </c>
      <c r="F22" s="66">
        <v>3748477.77</v>
      </c>
      <c r="G22" s="62"/>
    </row>
    <row r="23" spans="2:9" ht="14.4" thickBot="1">
      <c r="B23" s="63"/>
      <c r="C23" s="70"/>
      <c r="D23" s="71">
        <f>SUM(C17:C23)</f>
        <v>6987419.8399999999</v>
      </c>
      <c r="E23" s="72"/>
      <c r="F23" s="73"/>
      <c r="G23" s="74">
        <f>SUM(F17:F23)</f>
        <v>7608409.3200000003</v>
      </c>
    </row>
    <row r="24" spans="2:9" ht="13.8">
      <c r="B24" s="75"/>
      <c r="C24" s="76"/>
      <c r="D24" s="68"/>
      <c r="E24" s="67"/>
      <c r="F24" s="61"/>
      <c r="G24" s="69"/>
    </row>
    <row r="25" spans="2:9" ht="27.6">
      <c r="B25" s="58" t="s">
        <v>141</v>
      </c>
      <c r="D25" s="64"/>
      <c r="E25" s="77" t="s">
        <v>64</v>
      </c>
      <c r="F25" s="64"/>
      <c r="G25" s="62"/>
    </row>
    <row r="26" spans="2:9" ht="13.8">
      <c r="B26" s="58"/>
      <c r="D26" s="64"/>
      <c r="E26" s="77"/>
      <c r="F26" s="76"/>
      <c r="G26" s="62"/>
    </row>
    <row r="27" spans="2:9" ht="27.6">
      <c r="B27" s="63" t="s">
        <v>100</v>
      </c>
      <c r="C27" s="64">
        <v>494917893.56999999</v>
      </c>
      <c r="D27" s="64"/>
      <c r="E27" s="67" t="s">
        <v>66</v>
      </c>
      <c r="F27" s="76">
        <v>897017504.55999994</v>
      </c>
      <c r="G27" s="62"/>
      <c r="I27" s="25"/>
    </row>
    <row r="28" spans="2:9" ht="25.5" customHeight="1">
      <c r="B28" s="63" t="s">
        <v>152</v>
      </c>
      <c r="C28" s="64">
        <v>558126373.78999996</v>
      </c>
      <c r="D28" s="64"/>
      <c r="E28" s="67" t="s">
        <v>164</v>
      </c>
      <c r="F28" s="76">
        <v>-27158547.160000086</v>
      </c>
      <c r="G28" s="62"/>
      <c r="I28" s="78"/>
    </row>
    <row r="29" spans="2:9" ht="13.8">
      <c r="B29" s="63" t="s">
        <v>65</v>
      </c>
      <c r="C29" s="64">
        <v>11736360.93</v>
      </c>
      <c r="D29" s="64"/>
      <c r="E29" s="67" t="s">
        <v>68</v>
      </c>
      <c r="F29" s="76">
        <v>-123030.69</v>
      </c>
      <c r="G29" s="62"/>
      <c r="H29" s="78"/>
    </row>
    <row r="30" spans="2:9" ht="27.6">
      <c r="B30" s="63" t="s">
        <v>67</v>
      </c>
      <c r="C30" s="64">
        <v>750101.07</v>
      </c>
      <c r="D30" s="64"/>
      <c r="E30" s="67" t="s">
        <v>79</v>
      </c>
      <c r="F30" s="76">
        <v>40858110.600000001</v>
      </c>
      <c r="G30" s="62"/>
    </row>
    <row r="31" spans="2:9" ht="13.8">
      <c r="B31" s="63" t="s">
        <v>154</v>
      </c>
      <c r="C31" s="64">
        <v>342077.04</v>
      </c>
      <c r="D31" s="64"/>
      <c r="E31" s="67" t="s">
        <v>158</v>
      </c>
      <c r="F31" s="76">
        <v>155158941.78999999</v>
      </c>
      <c r="G31" s="62"/>
    </row>
    <row r="32" spans="2:9" ht="13.8">
      <c r="B32" s="63" t="s">
        <v>69</v>
      </c>
      <c r="C32" s="64">
        <v>46539.199999999997</v>
      </c>
      <c r="D32" s="64"/>
      <c r="G32" s="62"/>
    </row>
    <row r="33" spans="2:9" ht="13.8">
      <c r="B33" s="79" t="s">
        <v>105</v>
      </c>
      <c r="C33" s="64">
        <v>206962.98</v>
      </c>
      <c r="D33" s="64"/>
      <c r="G33" s="62"/>
    </row>
    <row r="34" spans="2:9" ht="13.8">
      <c r="B34" s="79" t="s">
        <v>156</v>
      </c>
      <c r="C34" s="64">
        <v>247660</v>
      </c>
      <c r="D34" s="64"/>
      <c r="E34" s="67"/>
      <c r="F34" s="76"/>
      <c r="G34" s="62"/>
    </row>
    <row r="35" spans="2:9" ht="14.4" thickBot="1">
      <c r="B35" s="80"/>
      <c r="C35" s="64"/>
      <c r="D35" s="71">
        <f>SUM(C27:C35)</f>
        <v>1066373968.5799999</v>
      </c>
      <c r="E35" s="81"/>
      <c r="F35" s="81"/>
      <c r="G35" s="82">
        <f>SUM(F27:F35)</f>
        <v>1065752979.0999998</v>
      </c>
    </row>
    <row r="36" spans="2:9" ht="13.8">
      <c r="B36" s="80"/>
      <c r="D36" s="68">
        <f>SUM(D23,D35)</f>
        <v>1073361388.42</v>
      </c>
      <c r="G36" s="83">
        <f>+G35+G23</f>
        <v>1073361388.4199998</v>
      </c>
      <c r="H36" s="78"/>
      <c r="I36" s="78"/>
    </row>
    <row r="37" spans="2:9" ht="13.8">
      <c r="B37" s="80"/>
      <c r="D37" s="68"/>
      <c r="G37" s="84"/>
      <c r="I37" s="78"/>
    </row>
    <row r="38" spans="2:9" ht="14.4" thickBot="1">
      <c r="B38" s="85"/>
      <c r="C38" s="86"/>
      <c r="D38" s="87"/>
      <c r="E38" s="88"/>
      <c r="F38" s="88"/>
      <c r="G38" s="89"/>
    </row>
    <row r="39" spans="2:9" ht="13.8">
      <c r="B39" s="90"/>
      <c r="G39" s="78"/>
    </row>
    <row r="40" spans="2:9">
      <c r="D40" s="78"/>
    </row>
    <row r="41" spans="2:9">
      <c r="B41" s="50" t="s">
        <v>182</v>
      </c>
    </row>
  </sheetData>
  <mergeCells count="2">
    <mergeCell ref="B12:G12"/>
    <mergeCell ref="E38:F38"/>
  </mergeCells>
  <pageMargins left="0.70866141732283472" right="0.31496062992125984" top="0.74803149606299213" bottom="0.74803149606299213" header="0.31496062992125984" footer="0.31496062992125984"/>
  <pageSetup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D36D-A031-4905-ADB9-6010CE5F85E6}">
  <dimension ref="A1:P73"/>
  <sheetViews>
    <sheetView zoomScaleNormal="100" workbookViewId="0">
      <selection activeCell="L35" sqref="L35"/>
    </sheetView>
  </sheetViews>
  <sheetFormatPr baseColWidth="10" defaultColWidth="9.109375" defaultRowHeight="15" customHeight="1"/>
  <cols>
    <col min="1" max="1" width="1.6640625" style="30" customWidth="1"/>
    <col min="2" max="3" width="15.109375" style="30" customWidth="1"/>
    <col min="4" max="4" width="10.44140625" style="30" bestFit="1" customWidth="1"/>
    <col min="5" max="5" width="15.109375" style="30" customWidth="1"/>
    <col min="6" max="6" width="41.88671875" style="30" customWidth="1"/>
    <col min="7" max="11" width="15.109375" style="30" customWidth="1"/>
    <col min="12" max="12" width="13" style="30" bestFit="1" customWidth="1"/>
    <col min="13" max="13" width="1.6640625" style="30" customWidth="1"/>
    <col min="14" max="14" width="9.109375" style="30"/>
    <col min="15" max="15" width="14.33203125" style="30" bestFit="1" customWidth="1"/>
    <col min="16" max="16" width="10.6640625" style="30" bestFit="1" customWidth="1"/>
    <col min="17" max="16384" width="9.109375" style="30"/>
  </cols>
  <sheetData>
    <row r="1" spans="1:13" ht="15" customHeight="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5" customHeight="1">
      <c r="A2" s="29"/>
      <c r="B2" s="92" t="s">
        <v>80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29"/>
    </row>
    <row r="3" spans="1:13" ht="15" customHeight="1">
      <c r="A3" s="29"/>
      <c r="B3" s="92" t="s">
        <v>81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29"/>
    </row>
    <row r="4" spans="1:13" ht="15" customHeight="1">
      <c r="A4" s="29"/>
      <c r="B4" s="92" t="s">
        <v>82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29"/>
    </row>
    <row r="5" spans="1:13" ht="15" customHeight="1">
      <c r="A5" s="29"/>
      <c r="B5" s="92" t="s">
        <v>83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29"/>
    </row>
    <row r="6" spans="1:13" ht="15" customHeight="1">
      <c r="A6" s="29"/>
      <c r="B6" s="92" t="s">
        <v>184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29"/>
    </row>
    <row r="7" spans="1:13" ht="15" customHeight="1">
      <c r="A7" s="29"/>
      <c r="B7" s="92" t="s">
        <v>84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29"/>
    </row>
    <row r="8" spans="1:13" ht="15" customHeight="1">
      <c r="A8" s="29"/>
      <c r="B8" s="93"/>
      <c r="C8" s="93"/>
      <c r="D8" s="93"/>
      <c r="E8" s="94"/>
      <c r="F8" s="94"/>
      <c r="G8" s="94"/>
      <c r="H8" s="94"/>
      <c r="I8" s="94"/>
      <c r="J8" s="94"/>
      <c r="K8" s="94"/>
      <c r="L8" s="29"/>
      <c r="M8" s="29"/>
    </row>
    <row r="9" spans="1:13" ht="15" customHeight="1">
      <c r="A9" s="29"/>
      <c r="B9" s="95" t="s">
        <v>142</v>
      </c>
      <c r="C9" s="95" t="s">
        <v>143</v>
      </c>
      <c r="D9" s="95" t="s">
        <v>85</v>
      </c>
      <c r="E9" s="95" t="s">
        <v>144</v>
      </c>
      <c r="F9" s="95" t="s">
        <v>86</v>
      </c>
      <c r="G9" s="95" t="s">
        <v>87</v>
      </c>
      <c r="H9" s="95"/>
      <c r="I9" s="95" t="s">
        <v>88</v>
      </c>
      <c r="J9" s="95"/>
      <c r="K9" s="95" t="s">
        <v>89</v>
      </c>
      <c r="L9" s="95"/>
      <c r="M9" s="29"/>
    </row>
    <row r="10" spans="1:13" ht="15" customHeight="1">
      <c r="A10" s="29"/>
      <c r="B10" s="95"/>
      <c r="C10" s="95"/>
      <c r="D10" s="95"/>
      <c r="E10" s="95"/>
      <c r="F10" s="95"/>
      <c r="G10" s="96" t="s">
        <v>90</v>
      </c>
      <c r="H10" s="96" t="s">
        <v>91</v>
      </c>
      <c r="I10" s="96" t="s">
        <v>92</v>
      </c>
      <c r="J10" s="96" t="s">
        <v>93</v>
      </c>
      <c r="K10" s="96" t="s">
        <v>90</v>
      </c>
      <c r="L10" s="96" t="s">
        <v>91</v>
      </c>
      <c r="M10" s="29"/>
    </row>
    <row r="11" spans="1:13" ht="15" customHeight="1">
      <c r="A11" s="29"/>
      <c r="B11" s="97" t="s">
        <v>145</v>
      </c>
      <c r="C11" s="97" t="s">
        <v>146</v>
      </c>
      <c r="D11" s="97" t="s">
        <v>94</v>
      </c>
      <c r="E11" s="97" t="s">
        <v>147</v>
      </c>
      <c r="F11" s="98" t="s">
        <v>58</v>
      </c>
      <c r="G11" s="99">
        <v>2517067.19</v>
      </c>
      <c r="H11" s="99">
        <v>0</v>
      </c>
      <c r="I11" s="99">
        <v>23719827</v>
      </c>
      <c r="J11" s="99">
        <v>20955469.420000002</v>
      </c>
      <c r="K11" s="99">
        <v>5281424.7699999996</v>
      </c>
      <c r="L11" s="99">
        <v>0</v>
      </c>
      <c r="M11" s="29"/>
    </row>
    <row r="12" spans="1:13" ht="15" customHeight="1">
      <c r="A12" s="29"/>
      <c r="B12" s="97" t="s">
        <v>145</v>
      </c>
      <c r="C12" s="97" t="s">
        <v>146</v>
      </c>
      <c r="D12" s="97" t="s">
        <v>95</v>
      </c>
      <c r="E12" s="97" t="s">
        <v>147</v>
      </c>
      <c r="F12" s="98" t="s">
        <v>59</v>
      </c>
      <c r="G12" s="99">
        <v>0</v>
      </c>
      <c r="H12" s="99">
        <v>0</v>
      </c>
      <c r="I12" s="99">
        <v>173048.07</v>
      </c>
      <c r="J12" s="99">
        <v>0</v>
      </c>
      <c r="K12" s="99">
        <v>173048.07</v>
      </c>
      <c r="L12" s="99">
        <v>0</v>
      </c>
      <c r="M12" s="29"/>
    </row>
    <row r="13" spans="1:13" ht="15" customHeight="1">
      <c r="A13" s="29"/>
      <c r="B13" s="97" t="s">
        <v>145</v>
      </c>
      <c r="C13" s="97" t="s">
        <v>146</v>
      </c>
      <c r="D13" s="97" t="s">
        <v>96</v>
      </c>
      <c r="E13" s="97" t="s">
        <v>147</v>
      </c>
      <c r="F13" s="98" t="s">
        <v>61</v>
      </c>
      <c r="G13" s="99">
        <v>0</v>
      </c>
      <c r="H13" s="99">
        <v>0</v>
      </c>
      <c r="I13" s="99">
        <v>1532947</v>
      </c>
      <c r="J13" s="99">
        <v>0</v>
      </c>
      <c r="K13" s="99">
        <v>1532947</v>
      </c>
      <c r="L13" s="99">
        <v>0</v>
      </c>
      <c r="M13" s="29"/>
    </row>
    <row r="14" spans="1:13" ht="15" customHeight="1">
      <c r="A14" s="29"/>
      <c r="B14" s="97" t="s">
        <v>145</v>
      </c>
      <c r="C14" s="97" t="s">
        <v>146</v>
      </c>
      <c r="D14" s="97" t="s">
        <v>97</v>
      </c>
      <c r="E14" s="97" t="s">
        <v>147</v>
      </c>
      <c r="F14" s="98" t="s">
        <v>98</v>
      </c>
      <c r="G14" s="99">
        <v>4644.08</v>
      </c>
      <c r="H14" s="99">
        <v>0</v>
      </c>
      <c r="I14" s="99">
        <v>0</v>
      </c>
      <c r="J14" s="99">
        <v>4644.08</v>
      </c>
      <c r="K14" s="99">
        <v>0</v>
      </c>
      <c r="L14" s="99">
        <v>0</v>
      </c>
      <c r="M14" s="29"/>
    </row>
    <row r="15" spans="1:13" ht="19.2">
      <c r="A15" s="29"/>
      <c r="B15" s="97" t="s">
        <v>145</v>
      </c>
      <c r="C15" s="97" t="s">
        <v>146</v>
      </c>
      <c r="D15" s="97" t="s">
        <v>99</v>
      </c>
      <c r="E15" s="97" t="s">
        <v>147</v>
      </c>
      <c r="F15" s="98" t="s">
        <v>100</v>
      </c>
      <c r="G15" s="99">
        <v>482452759.17000002</v>
      </c>
      <c r="H15" s="99">
        <v>0</v>
      </c>
      <c r="I15" s="99">
        <v>40858110.600000001</v>
      </c>
      <c r="J15" s="99">
        <v>28392976.199999999</v>
      </c>
      <c r="K15" s="99">
        <v>494917893.56999999</v>
      </c>
      <c r="L15" s="99">
        <v>0</v>
      </c>
      <c r="M15" s="29"/>
    </row>
    <row r="16" spans="1:13" ht="15" customHeight="1">
      <c r="A16" s="29"/>
      <c r="B16" s="97" t="s">
        <v>145</v>
      </c>
      <c r="C16" s="97" t="s">
        <v>146</v>
      </c>
      <c r="D16" s="97" t="s">
        <v>151</v>
      </c>
      <c r="E16" s="97" t="s">
        <v>147</v>
      </c>
      <c r="F16" s="98" t="s">
        <v>152</v>
      </c>
      <c r="G16" s="99">
        <v>558126373.78999996</v>
      </c>
      <c r="H16" s="99">
        <v>0</v>
      </c>
      <c r="I16" s="99">
        <v>0</v>
      </c>
      <c r="J16" s="99">
        <v>0</v>
      </c>
      <c r="K16" s="99">
        <v>558126373.78999996</v>
      </c>
      <c r="L16" s="99">
        <v>0</v>
      </c>
      <c r="M16" s="29"/>
    </row>
    <row r="17" spans="1:16" ht="15" customHeight="1">
      <c r="A17" s="29"/>
      <c r="B17" s="97" t="s">
        <v>145</v>
      </c>
      <c r="C17" s="97" t="s">
        <v>146</v>
      </c>
      <c r="D17" s="97" t="s">
        <v>101</v>
      </c>
      <c r="E17" s="97" t="s">
        <v>147</v>
      </c>
      <c r="F17" s="98" t="s">
        <v>65</v>
      </c>
      <c r="G17" s="99">
        <v>11736360.93</v>
      </c>
      <c r="H17" s="99">
        <v>0</v>
      </c>
      <c r="I17" s="99">
        <v>0</v>
      </c>
      <c r="J17" s="99">
        <v>0</v>
      </c>
      <c r="K17" s="99">
        <v>11736360.93</v>
      </c>
      <c r="L17" s="99">
        <v>0</v>
      </c>
      <c r="M17" s="29"/>
    </row>
    <row r="18" spans="1:16" ht="15" customHeight="1">
      <c r="A18" s="29"/>
      <c r="B18" s="97" t="s">
        <v>145</v>
      </c>
      <c r="C18" s="97" t="s">
        <v>146</v>
      </c>
      <c r="D18" s="97" t="s">
        <v>102</v>
      </c>
      <c r="E18" s="97" t="s">
        <v>147</v>
      </c>
      <c r="F18" s="98" t="s">
        <v>67</v>
      </c>
      <c r="G18" s="99">
        <v>750101.07</v>
      </c>
      <c r="H18" s="99">
        <v>0</v>
      </c>
      <c r="I18" s="99">
        <v>0</v>
      </c>
      <c r="J18" s="99">
        <v>0</v>
      </c>
      <c r="K18" s="99">
        <v>750101.07</v>
      </c>
      <c r="L18" s="99">
        <v>0</v>
      </c>
      <c r="M18" s="29"/>
    </row>
    <row r="19" spans="1:16" ht="15" customHeight="1">
      <c r="A19" s="29"/>
      <c r="B19" s="97" t="s">
        <v>145</v>
      </c>
      <c r="C19" s="97" t="s">
        <v>146</v>
      </c>
      <c r="D19" s="97" t="s">
        <v>153</v>
      </c>
      <c r="E19" s="97" t="s">
        <v>147</v>
      </c>
      <c r="F19" s="98" t="s">
        <v>154</v>
      </c>
      <c r="G19" s="99">
        <v>342077.04</v>
      </c>
      <c r="H19" s="99">
        <v>0</v>
      </c>
      <c r="I19" s="99">
        <v>0</v>
      </c>
      <c r="J19" s="99">
        <v>0</v>
      </c>
      <c r="K19" s="99">
        <v>342077.04</v>
      </c>
      <c r="L19" s="99">
        <v>0</v>
      </c>
      <c r="M19" s="29"/>
    </row>
    <row r="20" spans="1:16" ht="15" customHeight="1">
      <c r="A20" s="29"/>
      <c r="B20" s="97" t="s">
        <v>145</v>
      </c>
      <c r="C20" s="97" t="s">
        <v>146</v>
      </c>
      <c r="D20" s="97" t="s">
        <v>103</v>
      </c>
      <c r="E20" s="97" t="s">
        <v>147</v>
      </c>
      <c r="F20" s="98" t="s">
        <v>69</v>
      </c>
      <c r="G20" s="99">
        <v>46539.199999999997</v>
      </c>
      <c r="H20" s="99">
        <v>0</v>
      </c>
      <c r="I20" s="99">
        <v>0</v>
      </c>
      <c r="J20" s="99">
        <v>0</v>
      </c>
      <c r="K20" s="99">
        <v>46539.199999999997</v>
      </c>
      <c r="L20" s="99">
        <v>0</v>
      </c>
      <c r="M20" s="29"/>
    </row>
    <row r="21" spans="1:16" ht="15" customHeight="1">
      <c r="A21" s="29"/>
      <c r="B21" s="97" t="s">
        <v>145</v>
      </c>
      <c r="C21" s="97" t="s">
        <v>146</v>
      </c>
      <c r="D21" s="97" t="s">
        <v>104</v>
      </c>
      <c r="E21" s="97" t="s">
        <v>147</v>
      </c>
      <c r="F21" s="98" t="s">
        <v>105</v>
      </c>
      <c r="G21" s="99">
        <v>206962.98</v>
      </c>
      <c r="H21" s="99">
        <v>0</v>
      </c>
      <c r="I21" s="99">
        <v>0</v>
      </c>
      <c r="J21" s="99">
        <v>0</v>
      </c>
      <c r="K21" s="99">
        <v>206962.98</v>
      </c>
      <c r="L21" s="99">
        <v>0</v>
      </c>
      <c r="M21" s="29"/>
    </row>
    <row r="22" spans="1:16" ht="15" customHeight="1">
      <c r="A22" s="29"/>
      <c r="B22" s="97" t="s">
        <v>145</v>
      </c>
      <c r="C22" s="97" t="s">
        <v>146</v>
      </c>
      <c r="D22" s="97" t="s">
        <v>155</v>
      </c>
      <c r="E22" s="97" t="s">
        <v>147</v>
      </c>
      <c r="F22" s="98" t="s">
        <v>156</v>
      </c>
      <c r="G22" s="99">
        <v>247660</v>
      </c>
      <c r="H22" s="99">
        <v>0</v>
      </c>
      <c r="I22" s="99">
        <v>0</v>
      </c>
      <c r="J22" s="99">
        <v>0</v>
      </c>
      <c r="K22" s="99">
        <v>247660</v>
      </c>
      <c r="L22" s="99">
        <v>0</v>
      </c>
      <c r="M22" s="29"/>
      <c r="O22" s="100"/>
    </row>
    <row r="23" spans="1:16" ht="15" customHeight="1">
      <c r="A23" s="29"/>
      <c r="B23" s="97" t="s">
        <v>145</v>
      </c>
      <c r="C23" s="97" t="s">
        <v>146</v>
      </c>
      <c r="D23" s="97" t="s">
        <v>106</v>
      </c>
      <c r="E23" s="97" t="s">
        <v>148</v>
      </c>
      <c r="F23" s="98" t="s">
        <v>71</v>
      </c>
      <c r="G23" s="99">
        <v>0</v>
      </c>
      <c r="H23" s="99">
        <v>0</v>
      </c>
      <c r="I23" s="99">
        <v>171180656.59</v>
      </c>
      <c r="J23" s="99">
        <v>171636477.49000001</v>
      </c>
      <c r="K23" s="99">
        <v>0</v>
      </c>
      <c r="L23" s="99">
        <v>455820.9</v>
      </c>
      <c r="M23" s="29"/>
    </row>
    <row r="24" spans="1:16" ht="15" customHeight="1">
      <c r="A24" s="29"/>
      <c r="B24" s="97" t="s">
        <v>145</v>
      </c>
      <c r="C24" s="97" t="s">
        <v>146</v>
      </c>
      <c r="D24" s="97" t="s">
        <v>107</v>
      </c>
      <c r="E24" s="97" t="s">
        <v>148</v>
      </c>
      <c r="F24" s="98" t="s">
        <v>62</v>
      </c>
      <c r="G24" s="99">
        <v>0</v>
      </c>
      <c r="H24" s="99">
        <v>1871886.6</v>
      </c>
      <c r="I24" s="99">
        <v>30526571</v>
      </c>
      <c r="J24" s="99">
        <v>29664347.399999999</v>
      </c>
      <c r="K24" s="99">
        <v>0</v>
      </c>
      <c r="L24" s="99">
        <v>1009663</v>
      </c>
      <c r="M24" s="29"/>
    </row>
    <row r="25" spans="1:16" ht="15" customHeight="1">
      <c r="A25" s="29"/>
      <c r="B25" s="97" t="s">
        <v>145</v>
      </c>
      <c r="C25" s="97" t="s">
        <v>146</v>
      </c>
      <c r="D25" s="97" t="s">
        <v>108</v>
      </c>
      <c r="E25" s="97" t="s">
        <v>148</v>
      </c>
      <c r="F25" s="98" t="s">
        <v>109</v>
      </c>
      <c r="G25" s="99">
        <v>0</v>
      </c>
      <c r="H25" s="99">
        <v>0</v>
      </c>
      <c r="I25" s="99">
        <v>48600</v>
      </c>
      <c r="J25" s="99">
        <v>48600</v>
      </c>
      <c r="K25" s="99">
        <v>0</v>
      </c>
      <c r="L25" s="99">
        <v>0</v>
      </c>
      <c r="M25" s="29"/>
    </row>
    <row r="26" spans="1:16" ht="15" customHeight="1">
      <c r="A26" s="29"/>
      <c r="B26" s="97" t="s">
        <v>145</v>
      </c>
      <c r="C26" s="97" t="s">
        <v>146</v>
      </c>
      <c r="D26" s="97" t="s">
        <v>110</v>
      </c>
      <c r="E26" s="97" t="s">
        <v>148</v>
      </c>
      <c r="F26" s="98" t="s">
        <v>72</v>
      </c>
      <c r="G26" s="99">
        <v>0</v>
      </c>
      <c r="H26" s="99">
        <v>715</v>
      </c>
      <c r="I26" s="99">
        <v>54192858.479999997</v>
      </c>
      <c r="J26" s="99">
        <v>55053644.130000003</v>
      </c>
      <c r="K26" s="99">
        <v>0</v>
      </c>
      <c r="L26" s="99">
        <v>861500.65</v>
      </c>
      <c r="M26" s="29"/>
    </row>
    <row r="27" spans="1:16" ht="15" customHeight="1">
      <c r="A27" s="29"/>
      <c r="B27" s="97" t="s">
        <v>145</v>
      </c>
      <c r="C27" s="97" t="s">
        <v>146</v>
      </c>
      <c r="D27" s="97" t="s">
        <v>111</v>
      </c>
      <c r="E27" s="97" t="s">
        <v>148</v>
      </c>
      <c r="F27" s="98" t="s">
        <v>63</v>
      </c>
      <c r="G27" s="99">
        <v>0</v>
      </c>
      <c r="H27" s="99">
        <v>0</v>
      </c>
      <c r="I27" s="99">
        <v>1532947</v>
      </c>
      <c r="J27" s="99">
        <v>3065894</v>
      </c>
      <c r="K27" s="99">
        <v>0</v>
      </c>
      <c r="L27" s="99">
        <v>1532947</v>
      </c>
      <c r="M27" s="29"/>
    </row>
    <row r="28" spans="1:16" ht="15" customHeight="1">
      <c r="A28" s="29"/>
      <c r="B28" s="97" t="s">
        <v>145</v>
      </c>
      <c r="C28" s="97" t="s">
        <v>146</v>
      </c>
      <c r="D28" s="97" t="s">
        <v>112</v>
      </c>
      <c r="E28" s="97" t="s">
        <v>148</v>
      </c>
      <c r="F28" s="98" t="s">
        <v>113</v>
      </c>
      <c r="G28" s="99">
        <v>0</v>
      </c>
      <c r="H28" s="99">
        <v>0</v>
      </c>
      <c r="I28" s="99">
        <v>1872601.6</v>
      </c>
      <c r="J28" s="99">
        <v>1872601.6</v>
      </c>
      <c r="K28" s="99">
        <v>0</v>
      </c>
      <c r="L28" s="99">
        <v>0</v>
      </c>
      <c r="M28" s="101"/>
    </row>
    <row r="29" spans="1:16" ht="15" customHeight="1">
      <c r="A29" s="29"/>
      <c r="B29" s="97" t="s">
        <v>145</v>
      </c>
      <c r="C29" s="97" t="s">
        <v>146</v>
      </c>
      <c r="D29" s="97" t="s">
        <v>114</v>
      </c>
      <c r="E29" s="97" t="s">
        <v>148</v>
      </c>
      <c r="F29" s="98" t="s">
        <v>115</v>
      </c>
      <c r="G29" s="99">
        <v>0</v>
      </c>
      <c r="H29" s="99">
        <v>2517067.19</v>
      </c>
      <c r="I29" s="99">
        <v>20955469.420000002</v>
      </c>
      <c r="J29" s="99">
        <v>22186880</v>
      </c>
      <c r="K29" s="99">
        <v>0</v>
      </c>
      <c r="L29" s="99">
        <v>3748477.77</v>
      </c>
      <c r="M29" s="29"/>
    </row>
    <row r="30" spans="1:16" ht="15" customHeight="1">
      <c r="A30" s="29"/>
      <c r="B30" s="97" t="s">
        <v>145</v>
      </c>
      <c r="C30" s="97" t="s">
        <v>146</v>
      </c>
      <c r="D30" s="97" t="s">
        <v>78</v>
      </c>
      <c r="E30" s="97" t="s">
        <v>148</v>
      </c>
      <c r="F30" s="98" t="s">
        <v>53</v>
      </c>
      <c r="G30" s="99">
        <v>0</v>
      </c>
      <c r="H30" s="99">
        <v>0</v>
      </c>
      <c r="I30" s="99">
        <v>0</v>
      </c>
      <c r="J30" s="99">
        <v>257481631.12</v>
      </c>
      <c r="K30" s="99">
        <v>0</v>
      </c>
      <c r="L30" s="99">
        <v>257481631.12</v>
      </c>
      <c r="M30" s="29"/>
      <c r="P30" s="100"/>
    </row>
    <row r="31" spans="1:16" ht="15" customHeight="1">
      <c r="A31" s="29"/>
      <c r="B31" s="97" t="s">
        <v>145</v>
      </c>
      <c r="C31" s="97" t="s">
        <v>146</v>
      </c>
      <c r="D31" s="97" t="s">
        <v>54</v>
      </c>
      <c r="E31" s="97" t="s">
        <v>148</v>
      </c>
      <c r="F31" s="98" t="s">
        <v>55</v>
      </c>
      <c r="G31" s="99">
        <v>0</v>
      </c>
      <c r="H31" s="99">
        <v>100037966.02</v>
      </c>
      <c r="I31" s="99">
        <v>100037966.02</v>
      </c>
      <c r="J31" s="99">
        <v>0</v>
      </c>
      <c r="K31" s="99">
        <v>0</v>
      </c>
      <c r="L31" s="99">
        <v>0</v>
      </c>
      <c r="M31" s="29"/>
      <c r="O31" s="100"/>
    </row>
    <row r="32" spans="1:16" ht="15" customHeight="1">
      <c r="A32" s="29"/>
      <c r="B32" s="97" t="s">
        <v>145</v>
      </c>
      <c r="C32" s="97" t="s">
        <v>146</v>
      </c>
      <c r="D32" s="97" t="s">
        <v>116</v>
      </c>
      <c r="E32" s="97" t="s">
        <v>148</v>
      </c>
      <c r="F32" s="98" t="s">
        <v>66</v>
      </c>
      <c r="G32" s="99">
        <v>0</v>
      </c>
      <c r="H32" s="99">
        <v>796966999.53999996</v>
      </c>
      <c r="I32" s="99">
        <v>0</v>
      </c>
      <c r="J32" s="99">
        <v>100050505.02</v>
      </c>
      <c r="K32" s="99">
        <v>0</v>
      </c>
      <c r="L32" s="99">
        <v>897017504.55999994</v>
      </c>
      <c r="M32" s="29"/>
      <c r="O32" s="100"/>
      <c r="P32" s="100"/>
    </row>
    <row r="33" spans="1:13" ht="15" customHeight="1">
      <c r="A33" s="29"/>
      <c r="B33" s="97" t="s">
        <v>145</v>
      </c>
      <c r="C33" s="97" t="s">
        <v>146</v>
      </c>
      <c r="D33" s="97" t="s">
        <v>157</v>
      </c>
      <c r="E33" s="97" t="s">
        <v>148</v>
      </c>
      <c r="F33" s="98" t="s">
        <v>158</v>
      </c>
      <c r="G33" s="99">
        <v>0</v>
      </c>
      <c r="H33" s="99">
        <v>155158941.78999999</v>
      </c>
      <c r="I33" s="99">
        <v>0</v>
      </c>
      <c r="J33" s="99">
        <v>0</v>
      </c>
      <c r="K33" s="99">
        <v>0</v>
      </c>
      <c r="L33" s="99">
        <v>155158941.78999999</v>
      </c>
      <c r="M33" s="29"/>
    </row>
    <row r="34" spans="1:13" ht="15" customHeight="1">
      <c r="A34" s="29"/>
      <c r="B34" s="97" t="s">
        <v>145</v>
      </c>
      <c r="C34" s="97" t="s">
        <v>146</v>
      </c>
      <c r="D34" s="97" t="s">
        <v>117</v>
      </c>
      <c r="E34" s="97" t="s">
        <v>148</v>
      </c>
      <c r="F34" s="98" t="s">
        <v>68</v>
      </c>
      <c r="G34" s="99">
        <v>0</v>
      </c>
      <c r="H34" s="99">
        <v>-123030.69</v>
      </c>
      <c r="I34" s="99">
        <v>0</v>
      </c>
      <c r="J34" s="99">
        <v>0</v>
      </c>
      <c r="K34" s="99">
        <v>0</v>
      </c>
      <c r="L34" s="99">
        <v>-123030.69</v>
      </c>
      <c r="M34" s="29"/>
    </row>
    <row r="35" spans="1:13" ht="15" customHeight="1">
      <c r="A35" s="29"/>
      <c r="B35" s="97" t="s">
        <v>145</v>
      </c>
      <c r="C35" s="97" t="s">
        <v>146</v>
      </c>
      <c r="D35" s="97" t="s">
        <v>118</v>
      </c>
      <c r="E35" s="97" t="s">
        <v>148</v>
      </c>
      <c r="F35" s="98" t="s">
        <v>79</v>
      </c>
      <c r="G35" s="99">
        <v>0</v>
      </c>
      <c r="H35" s="99">
        <v>0</v>
      </c>
      <c r="I35" s="99">
        <v>0</v>
      </c>
      <c r="J35" s="99">
        <v>40858110.600000001</v>
      </c>
      <c r="K35" s="99">
        <v>0</v>
      </c>
      <c r="L35" s="99">
        <v>40858110.600000001</v>
      </c>
      <c r="M35" s="29"/>
    </row>
    <row r="36" spans="1:13" ht="15" customHeight="1">
      <c r="A36" s="29"/>
      <c r="B36" s="97" t="s">
        <v>145</v>
      </c>
      <c r="C36" s="97" t="s">
        <v>146</v>
      </c>
      <c r="D36" s="97" t="s">
        <v>22</v>
      </c>
      <c r="E36" s="97" t="s">
        <v>147</v>
      </c>
      <c r="F36" s="98" t="s">
        <v>23</v>
      </c>
      <c r="G36" s="99">
        <v>0</v>
      </c>
      <c r="H36" s="99">
        <v>0</v>
      </c>
      <c r="I36" s="99">
        <v>31855846.18</v>
      </c>
      <c r="J36" s="99">
        <v>10426.209999999999</v>
      </c>
      <c r="K36" s="99">
        <v>31845419.969999999</v>
      </c>
      <c r="L36" s="99">
        <v>0</v>
      </c>
      <c r="M36" s="29"/>
    </row>
    <row r="37" spans="1:13" ht="15" customHeight="1">
      <c r="A37" s="29"/>
      <c r="B37" s="97" t="s">
        <v>145</v>
      </c>
      <c r="C37" s="97" t="s">
        <v>146</v>
      </c>
      <c r="D37" s="97" t="s">
        <v>24</v>
      </c>
      <c r="E37" s="97" t="s">
        <v>147</v>
      </c>
      <c r="F37" s="98" t="s">
        <v>25</v>
      </c>
      <c r="G37" s="99">
        <v>0</v>
      </c>
      <c r="H37" s="99">
        <v>0</v>
      </c>
      <c r="I37" s="99">
        <v>57604625.530000001</v>
      </c>
      <c r="J37" s="99">
        <v>52928.72</v>
      </c>
      <c r="K37" s="99">
        <v>57551696.810000002</v>
      </c>
      <c r="L37" s="99">
        <v>0</v>
      </c>
      <c r="M37" s="29"/>
    </row>
    <row r="38" spans="1:13" ht="15" customHeight="1">
      <c r="A38" s="29"/>
      <c r="B38" s="97" t="s">
        <v>145</v>
      </c>
      <c r="C38" s="97" t="s">
        <v>146</v>
      </c>
      <c r="D38" s="97" t="s">
        <v>26</v>
      </c>
      <c r="E38" s="97" t="s">
        <v>147</v>
      </c>
      <c r="F38" s="98" t="s">
        <v>27</v>
      </c>
      <c r="G38" s="99">
        <v>0</v>
      </c>
      <c r="H38" s="99">
        <v>0</v>
      </c>
      <c r="I38" s="99">
        <v>756217.92</v>
      </c>
      <c r="J38" s="99">
        <v>0</v>
      </c>
      <c r="K38" s="99">
        <v>756217.92</v>
      </c>
      <c r="L38" s="99">
        <v>0</v>
      </c>
      <c r="M38" s="29"/>
    </row>
    <row r="39" spans="1:13" ht="15" customHeight="1">
      <c r="A39" s="29"/>
      <c r="B39" s="97" t="s">
        <v>145</v>
      </c>
      <c r="C39" s="97" t="s">
        <v>146</v>
      </c>
      <c r="D39" s="97" t="s">
        <v>28</v>
      </c>
      <c r="E39" s="97" t="s">
        <v>147</v>
      </c>
      <c r="F39" s="98" t="s">
        <v>29</v>
      </c>
      <c r="G39" s="99">
        <v>0</v>
      </c>
      <c r="H39" s="99">
        <v>0</v>
      </c>
      <c r="I39" s="99">
        <v>9247799.8499999996</v>
      </c>
      <c r="J39" s="99">
        <v>0</v>
      </c>
      <c r="K39" s="99">
        <v>9247799.8499999996</v>
      </c>
      <c r="L39" s="99">
        <v>0</v>
      </c>
      <c r="M39" s="29"/>
    </row>
    <row r="40" spans="1:13" ht="15" customHeight="1">
      <c r="A40" s="29"/>
      <c r="B40" s="97" t="s">
        <v>145</v>
      </c>
      <c r="C40" s="97" t="s">
        <v>146</v>
      </c>
      <c r="D40" s="97" t="s">
        <v>30</v>
      </c>
      <c r="E40" s="97" t="s">
        <v>147</v>
      </c>
      <c r="F40" s="98" t="s">
        <v>31</v>
      </c>
      <c r="G40" s="99">
        <v>0</v>
      </c>
      <c r="H40" s="99">
        <v>0</v>
      </c>
      <c r="I40" s="99">
        <v>127190584.19</v>
      </c>
      <c r="J40" s="99">
        <v>33677.599999999999</v>
      </c>
      <c r="K40" s="99">
        <v>127156906.59</v>
      </c>
      <c r="L40" s="99">
        <v>0</v>
      </c>
      <c r="M40" s="29"/>
    </row>
    <row r="41" spans="1:13" ht="19.2">
      <c r="A41" s="29"/>
      <c r="B41" s="97" t="s">
        <v>145</v>
      </c>
      <c r="C41" s="97" t="s">
        <v>146</v>
      </c>
      <c r="D41" s="97" t="s">
        <v>32</v>
      </c>
      <c r="E41" s="97" t="s">
        <v>147</v>
      </c>
      <c r="F41" s="98" t="s">
        <v>73</v>
      </c>
      <c r="G41" s="99">
        <v>0</v>
      </c>
      <c r="H41" s="99">
        <v>0</v>
      </c>
      <c r="I41" s="99">
        <v>323117.02</v>
      </c>
      <c r="J41" s="99">
        <v>0</v>
      </c>
      <c r="K41" s="99">
        <v>323117.02</v>
      </c>
      <c r="L41" s="99">
        <v>0</v>
      </c>
      <c r="M41" s="29"/>
    </row>
    <row r="42" spans="1:13" ht="15" customHeight="1">
      <c r="A42" s="29"/>
      <c r="B42" s="97" t="s">
        <v>145</v>
      </c>
      <c r="C42" s="97" t="s">
        <v>146</v>
      </c>
      <c r="D42" s="97" t="s">
        <v>33</v>
      </c>
      <c r="E42" s="97" t="s">
        <v>147</v>
      </c>
      <c r="F42" s="98" t="s">
        <v>34</v>
      </c>
      <c r="G42" s="99">
        <v>0</v>
      </c>
      <c r="H42" s="99">
        <v>0</v>
      </c>
      <c r="I42" s="99">
        <v>53543.31</v>
      </c>
      <c r="J42" s="99">
        <v>0</v>
      </c>
      <c r="K42" s="99">
        <v>53543.31</v>
      </c>
      <c r="L42" s="99">
        <v>0</v>
      </c>
      <c r="M42" s="29"/>
    </row>
    <row r="43" spans="1:13" ht="15" customHeight="1">
      <c r="A43" s="29"/>
      <c r="B43" s="97" t="s">
        <v>145</v>
      </c>
      <c r="C43" s="97" t="s">
        <v>146</v>
      </c>
      <c r="D43" s="97" t="s">
        <v>35</v>
      </c>
      <c r="E43" s="97" t="s">
        <v>147</v>
      </c>
      <c r="F43" s="98" t="s">
        <v>36</v>
      </c>
      <c r="G43" s="99">
        <v>0</v>
      </c>
      <c r="H43" s="99">
        <v>0</v>
      </c>
      <c r="I43" s="99">
        <v>160440.56</v>
      </c>
      <c r="J43" s="99">
        <v>0</v>
      </c>
      <c r="K43" s="99">
        <v>160440.56</v>
      </c>
      <c r="L43" s="99">
        <v>0</v>
      </c>
      <c r="M43" s="29"/>
    </row>
    <row r="44" spans="1:13" ht="15" customHeight="1">
      <c r="A44" s="29"/>
      <c r="B44" s="97" t="s">
        <v>145</v>
      </c>
      <c r="C44" s="97" t="s">
        <v>146</v>
      </c>
      <c r="D44" s="97" t="s">
        <v>165</v>
      </c>
      <c r="E44" s="97" t="s">
        <v>147</v>
      </c>
      <c r="F44" s="98" t="s">
        <v>166</v>
      </c>
      <c r="G44" s="99">
        <v>0</v>
      </c>
      <c r="H44" s="99">
        <v>0</v>
      </c>
      <c r="I44" s="99">
        <v>1148.4000000000001</v>
      </c>
      <c r="J44" s="99">
        <v>0.38</v>
      </c>
      <c r="K44" s="99">
        <v>1148.02</v>
      </c>
      <c r="L44" s="99">
        <v>0</v>
      </c>
      <c r="M44" s="29"/>
    </row>
    <row r="45" spans="1:13" ht="15" customHeight="1">
      <c r="A45" s="29"/>
      <c r="B45" s="97" t="s">
        <v>145</v>
      </c>
      <c r="C45" s="97" t="s">
        <v>146</v>
      </c>
      <c r="D45" s="97" t="s">
        <v>37</v>
      </c>
      <c r="E45" s="97" t="s">
        <v>147</v>
      </c>
      <c r="F45" s="98" t="s">
        <v>38</v>
      </c>
      <c r="G45" s="99">
        <v>0</v>
      </c>
      <c r="H45" s="99">
        <v>0</v>
      </c>
      <c r="I45" s="99">
        <v>289269.61</v>
      </c>
      <c r="J45" s="99">
        <v>0</v>
      </c>
      <c r="K45" s="99">
        <v>289269.61</v>
      </c>
      <c r="L45" s="99">
        <v>0</v>
      </c>
      <c r="M45" s="29"/>
    </row>
    <row r="46" spans="1:13" ht="19.2">
      <c r="A46" s="29"/>
      <c r="B46" s="97" t="s">
        <v>145</v>
      </c>
      <c r="C46" s="97" t="s">
        <v>146</v>
      </c>
      <c r="D46" s="97" t="s">
        <v>167</v>
      </c>
      <c r="E46" s="97" t="s">
        <v>147</v>
      </c>
      <c r="F46" s="98" t="s">
        <v>168</v>
      </c>
      <c r="G46" s="99">
        <v>0</v>
      </c>
      <c r="H46" s="99">
        <v>0</v>
      </c>
      <c r="I46" s="99">
        <v>40928.720000000001</v>
      </c>
      <c r="J46" s="99">
        <v>0</v>
      </c>
      <c r="K46" s="99">
        <v>40928.720000000001</v>
      </c>
      <c r="L46" s="99">
        <v>0</v>
      </c>
      <c r="M46" s="29"/>
    </row>
    <row r="47" spans="1:13" ht="15" customHeight="1">
      <c r="A47" s="29"/>
      <c r="B47" s="97" t="s">
        <v>145</v>
      </c>
      <c r="C47" s="97" t="s">
        <v>146</v>
      </c>
      <c r="D47" s="97" t="s">
        <v>169</v>
      </c>
      <c r="E47" s="97" t="s">
        <v>147</v>
      </c>
      <c r="F47" s="98" t="s">
        <v>170</v>
      </c>
      <c r="G47" s="99">
        <v>0</v>
      </c>
      <c r="H47" s="99">
        <v>0</v>
      </c>
      <c r="I47" s="99">
        <v>62687.44</v>
      </c>
      <c r="J47" s="99">
        <v>0</v>
      </c>
      <c r="K47" s="99">
        <v>62687.44</v>
      </c>
      <c r="L47" s="99">
        <v>0</v>
      </c>
      <c r="M47" s="29"/>
    </row>
    <row r="48" spans="1:13" ht="15" customHeight="1">
      <c r="A48" s="29"/>
      <c r="B48" s="97" t="s">
        <v>145</v>
      </c>
      <c r="C48" s="97" t="s">
        <v>146</v>
      </c>
      <c r="D48" s="97" t="s">
        <v>39</v>
      </c>
      <c r="E48" s="97" t="s">
        <v>147</v>
      </c>
      <c r="F48" s="98" t="s">
        <v>40</v>
      </c>
      <c r="G48" s="99">
        <v>0</v>
      </c>
      <c r="H48" s="99">
        <v>0</v>
      </c>
      <c r="I48" s="99">
        <v>4629539.62</v>
      </c>
      <c r="J48" s="99">
        <v>0</v>
      </c>
      <c r="K48" s="99">
        <v>4629539.62</v>
      </c>
      <c r="L48" s="99">
        <v>0</v>
      </c>
      <c r="M48" s="29"/>
    </row>
    <row r="49" spans="1:13" ht="15" customHeight="1">
      <c r="A49" s="29"/>
      <c r="B49" s="97" t="s">
        <v>145</v>
      </c>
      <c r="C49" s="97" t="s">
        <v>146</v>
      </c>
      <c r="D49" s="97" t="s">
        <v>41</v>
      </c>
      <c r="E49" s="97" t="s">
        <v>147</v>
      </c>
      <c r="F49" s="98" t="s">
        <v>42</v>
      </c>
      <c r="G49" s="99">
        <v>0</v>
      </c>
      <c r="H49" s="99">
        <v>0</v>
      </c>
      <c r="I49" s="99">
        <v>9033110.9199999999</v>
      </c>
      <c r="J49" s="99">
        <v>0</v>
      </c>
      <c r="K49" s="99">
        <v>9033110.9199999999</v>
      </c>
      <c r="L49" s="99">
        <v>0</v>
      </c>
      <c r="M49" s="29"/>
    </row>
    <row r="50" spans="1:13" ht="19.2">
      <c r="A50" s="29"/>
      <c r="B50" s="97" t="s">
        <v>145</v>
      </c>
      <c r="C50" s="97" t="s">
        <v>146</v>
      </c>
      <c r="D50" s="97" t="s">
        <v>43</v>
      </c>
      <c r="E50" s="97" t="s">
        <v>147</v>
      </c>
      <c r="F50" s="98" t="s">
        <v>44</v>
      </c>
      <c r="G50" s="99">
        <v>0</v>
      </c>
      <c r="H50" s="99">
        <v>0</v>
      </c>
      <c r="I50" s="99">
        <v>2383837.31</v>
      </c>
      <c r="J50" s="99">
        <v>1.57</v>
      </c>
      <c r="K50" s="99">
        <v>2383835.7400000002</v>
      </c>
      <c r="L50" s="99">
        <v>0</v>
      </c>
      <c r="M50" s="29"/>
    </row>
    <row r="51" spans="1:13" ht="15" customHeight="1">
      <c r="A51" s="29"/>
      <c r="B51" s="97" t="s">
        <v>145</v>
      </c>
      <c r="C51" s="97" t="s">
        <v>146</v>
      </c>
      <c r="D51" s="97" t="s">
        <v>45</v>
      </c>
      <c r="E51" s="97" t="s">
        <v>147</v>
      </c>
      <c r="F51" s="98" t="s">
        <v>46</v>
      </c>
      <c r="G51" s="99">
        <v>0</v>
      </c>
      <c r="H51" s="99">
        <v>0</v>
      </c>
      <c r="I51" s="99">
        <v>28427843.48</v>
      </c>
      <c r="J51" s="99">
        <v>0</v>
      </c>
      <c r="K51" s="99">
        <v>28427843.48</v>
      </c>
      <c r="L51" s="99">
        <v>0</v>
      </c>
      <c r="M51" s="29"/>
    </row>
    <row r="52" spans="1:13" ht="19.2">
      <c r="A52" s="29"/>
      <c r="B52" s="97" t="s">
        <v>145</v>
      </c>
      <c r="C52" s="97" t="s">
        <v>146</v>
      </c>
      <c r="D52" s="97" t="s">
        <v>47</v>
      </c>
      <c r="E52" s="97" t="s">
        <v>147</v>
      </c>
      <c r="F52" s="98" t="s">
        <v>48</v>
      </c>
      <c r="G52" s="99">
        <v>0</v>
      </c>
      <c r="H52" s="99">
        <v>0</v>
      </c>
      <c r="I52" s="99">
        <v>972838.19</v>
      </c>
      <c r="J52" s="99">
        <v>0</v>
      </c>
      <c r="K52" s="99">
        <v>972838.19</v>
      </c>
      <c r="L52" s="99">
        <v>0</v>
      </c>
      <c r="M52" s="29"/>
    </row>
    <row r="53" spans="1:13" ht="15" customHeight="1">
      <c r="A53" s="29"/>
      <c r="B53" s="97" t="s">
        <v>145</v>
      </c>
      <c r="C53" s="97" t="s">
        <v>146</v>
      </c>
      <c r="D53" s="97" t="s">
        <v>49</v>
      </c>
      <c r="E53" s="97" t="s">
        <v>147</v>
      </c>
      <c r="F53" s="98" t="s">
        <v>50</v>
      </c>
      <c r="G53" s="99">
        <v>0</v>
      </c>
      <c r="H53" s="99">
        <v>0</v>
      </c>
      <c r="I53" s="99">
        <v>4546661.91</v>
      </c>
      <c r="J53" s="99">
        <v>2314</v>
      </c>
      <c r="K53" s="99">
        <v>4544347.91</v>
      </c>
      <c r="L53" s="99">
        <v>0</v>
      </c>
      <c r="M53" s="29"/>
    </row>
    <row r="54" spans="1:13" ht="15" customHeight="1">
      <c r="A54" s="29"/>
      <c r="B54" s="97" t="s">
        <v>145</v>
      </c>
      <c r="C54" s="97" t="s">
        <v>146</v>
      </c>
      <c r="D54" s="97" t="s">
        <v>171</v>
      </c>
      <c r="E54" s="97" t="s">
        <v>147</v>
      </c>
      <c r="F54" s="98" t="s">
        <v>172</v>
      </c>
      <c r="G54" s="99">
        <v>0</v>
      </c>
      <c r="H54" s="99">
        <v>0</v>
      </c>
      <c r="I54" s="99">
        <v>485170</v>
      </c>
      <c r="J54" s="99">
        <v>0</v>
      </c>
      <c r="K54" s="99">
        <v>485170</v>
      </c>
      <c r="L54" s="99">
        <v>0</v>
      </c>
      <c r="M54" s="29"/>
    </row>
    <row r="55" spans="1:13" ht="15" customHeight="1">
      <c r="A55" s="29"/>
      <c r="B55" s="97" t="s">
        <v>145</v>
      </c>
      <c r="C55" s="97" t="s">
        <v>146</v>
      </c>
      <c r="D55" s="97" t="s">
        <v>51</v>
      </c>
      <c r="E55" s="97" t="s">
        <v>147</v>
      </c>
      <c r="F55" s="98" t="s">
        <v>52</v>
      </c>
      <c r="G55" s="99">
        <v>0</v>
      </c>
      <c r="H55" s="99">
        <v>0</v>
      </c>
      <c r="I55" s="99">
        <v>6625716.5999999996</v>
      </c>
      <c r="J55" s="99">
        <v>0</v>
      </c>
      <c r="K55" s="99">
        <v>6625716.5999999996</v>
      </c>
      <c r="L55" s="99">
        <v>0</v>
      </c>
      <c r="M55" s="29"/>
    </row>
    <row r="56" spans="1:13" ht="15" customHeight="1">
      <c r="A56" s="29"/>
      <c r="B56" s="97" t="s">
        <v>145</v>
      </c>
      <c r="C56" s="97" t="s">
        <v>146</v>
      </c>
      <c r="D56" s="97" t="s">
        <v>76</v>
      </c>
      <c r="E56" s="97" t="s">
        <v>147</v>
      </c>
      <c r="F56" s="98" t="s">
        <v>77</v>
      </c>
      <c r="G56" s="99">
        <v>0</v>
      </c>
      <c r="H56" s="99">
        <v>0</v>
      </c>
      <c r="I56" s="99">
        <v>48600</v>
      </c>
      <c r="J56" s="99">
        <v>0</v>
      </c>
      <c r="K56" s="99">
        <v>48600</v>
      </c>
      <c r="L56" s="99">
        <v>0</v>
      </c>
      <c r="M56" s="29"/>
    </row>
    <row r="57" spans="1:13" ht="15" customHeight="1">
      <c r="A57" s="29"/>
      <c r="B57" s="97" t="s">
        <v>145</v>
      </c>
      <c r="C57" s="97" t="s">
        <v>146</v>
      </c>
      <c r="D57" s="97" t="s">
        <v>119</v>
      </c>
      <c r="E57" s="97" t="s">
        <v>147</v>
      </c>
      <c r="F57" s="98" t="s">
        <v>174</v>
      </c>
      <c r="G57" s="99">
        <v>5125311.9400000004</v>
      </c>
      <c r="H57" s="99">
        <v>0</v>
      </c>
      <c r="I57" s="99">
        <v>2914125.94</v>
      </c>
      <c r="J57" s="99">
        <v>3893959.95</v>
      </c>
      <c r="K57" s="99">
        <v>4145477.93</v>
      </c>
      <c r="L57" s="99">
        <v>0</v>
      </c>
      <c r="M57" s="29"/>
    </row>
    <row r="58" spans="1:13" ht="15" customHeight="1">
      <c r="A58" s="29"/>
      <c r="B58" s="97" t="s">
        <v>145</v>
      </c>
      <c r="C58" s="97" t="s">
        <v>146</v>
      </c>
      <c r="D58" s="97" t="s">
        <v>120</v>
      </c>
      <c r="E58" s="97" t="s">
        <v>148</v>
      </c>
      <c r="F58" s="98" t="s">
        <v>70</v>
      </c>
      <c r="G58" s="99">
        <v>0</v>
      </c>
      <c r="H58" s="99">
        <v>5125311.9400000004</v>
      </c>
      <c r="I58" s="99">
        <v>3893959.95</v>
      </c>
      <c r="J58" s="99">
        <v>2914125.94</v>
      </c>
      <c r="K58" s="99">
        <v>0</v>
      </c>
      <c r="L58" s="99">
        <v>4145477.93</v>
      </c>
      <c r="M58" s="29"/>
    </row>
    <row r="59" spans="1:13" ht="15" customHeight="1">
      <c r="A59" s="29"/>
      <c r="B59" s="97" t="s">
        <v>145</v>
      </c>
      <c r="C59" s="97" t="s">
        <v>146</v>
      </c>
      <c r="D59" s="97" t="s">
        <v>159</v>
      </c>
      <c r="E59" s="97" t="s">
        <v>147</v>
      </c>
      <c r="F59" s="98" t="s">
        <v>160</v>
      </c>
      <c r="G59" s="99">
        <v>31492990.870000001</v>
      </c>
      <c r="H59" s="99">
        <v>0</v>
      </c>
      <c r="I59" s="99">
        <v>7360150.2800000003</v>
      </c>
      <c r="J59" s="99">
        <v>0</v>
      </c>
      <c r="K59" s="99">
        <v>38853141.149999999</v>
      </c>
      <c r="L59" s="99">
        <v>0</v>
      </c>
      <c r="M59" s="29"/>
    </row>
    <row r="60" spans="1:13" ht="15" customHeight="1">
      <c r="A60" s="29"/>
      <c r="B60" s="97" t="s">
        <v>145</v>
      </c>
      <c r="C60" s="97" t="s">
        <v>146</v>
      </c>
      <c r="D60" s="97" t="s">
        <v>161</v>
      </c>
      <c r="E60" s="97" t="s">
        <v>148</v>
      </c>
      <c r="F60" s="98" t="s">
        <v>162</v>
      </c>
      <c r="G60" s="99">
        <v>0</v>
      </c>
      <c r="H60" s="99">
        <v>31492990.870000001</v>
      </c>
      <c r="I60" s="99">
        <v>0</v>
      </c>
      <c r="J60" s="99">
        <v>7360150.2800000003</v>
      </c>
      <c r="K60" s="99">
        <v>0</v>
      </c>
      <c r="L60" s="99">
        <v>38853141.149999999</v>
      </c>
      <c r="M60" s="29"/>
    </row>
    <row r="61" spans="1:13" ht="15" customHeight="1">
      <c r="A61" s="29"/>
      <c r="B61" s="97" t="s">
        <v>145</v>
      </c>
      <c r="C61" s="97" t="s">
        <v>146</v>
      </c>
      <c r="D61" s="97" t="s">
        <v>175</v>
      </c>
      <c r="E61" s="97" t="s">
        <v>147</v>
      </c>
      <c r="F61" s="98" t="s">
        <v>176</v>
      </c>
      <c r="G61" s="99">
        <v>0</v>
      </c>
      <c r="H61" s="99">
        <v>0</v>
      </c>
      <c r="I61" s="99">
        <v>0</v>
      </c>
      <c r="J61" s="99">
        <v>12539</v>
      </c>
      <c r="K61" s="99">
        <v>-12539</v>
      </c>
      <c r="L61" s="99">
        <v>0</v>
      </c>
      <c r="M61" s="29"/>
    </row>
    <row r="62" spans="1:13" ht="19.2">
      <c r="A62" s="29"/>
      <c r="B62" s="97" t="s">
        <v>145</v>
      </c>
      <c r="C62" s="97" t="s">
        <v>146</v>
      </c>
      <c r="D62" s="97" t="s">
        <v>177</v>
      </c>
      <c r="E62" s="97" t="s">
        <v>148</v>
      </c>
      <c r="F62" s="98" t="s">
        <v>178</v>
      </c>
      <c r="G62" s="99">
        <v>0</v>
      </c>
      <c r="H62" s="99">
        <v>0</v>
      </c>
      <c r="I62" s="99">
        <v>12539</v>
      </c>
      <c r="J62" s="99">
        <v>0</v>
      </c>
      <c r="K62" s="99">
        <v>0</v>
      </c>
      <c r="L62" s="99">
        <v>-12539</v>
      </c>
      <c r="M62" s="29"/>
    </row>
    <row r="63" spans="1:13" ht="15" customHeight="1">
      <c r="A63" s="29"/>
      <c r="B63" s="97" t="s">
        <v>145</v>
      </c>
      <c r="C63" s="97" t="s">
        <v>146</v>
      </c>
      <c r="D63" s="97" t="s">
        <v>121</v>
      </c>
      <c r="E63" s="97" t="s">
        <v>148</v>
      </c>
      <c r="F63" s="98" t="s">
        <v>122</v>
      </c>
      <c r="G63" s="99">
        <v>0</v>
      </c>
      <c r="H63" s="99">
        <v>0</v>
      </c>
      <c r="I63" s="99">
        <v>0</v>
      </c>
      <c r="J63" s="99">
        <v>332050677</v>
      </c>
      <c r="K63" s="99">
        <v>0</v>
      </c>
      <c r="L63" s="99">
        <v>332050677</v>
      </c>
      <c r="M63" s="29"/>
    </row>
    <row r="64" spans="1:13" ht="15" customHeight="1">
      <c r="A64" s="29"/>
      <c r="B64" s="97" t="s">
        <v>145</v>
      </c>
      <c r="C64" s="97" t="s">
        <v>146</v>
      </c>
      <c r="D64" s="97" t="s">
        <v>123</v>
      </c>
      <c r="E64" s="97" t="s">
        <v>147</v>
      </c>
      <c r="F64" s="98" t="s">
        <v>124</v>
      </c>
      <c r="G64" s="99">
        <v>0</v>
      </c>
      <c r="H64" s="99">
        <v>0</v>
      </c>
      <c r="I64" s="99">
        <v>1005035195.59</v>
      </c>
      <c r="J64" s="99">
        <v>993577603.90999997</v>
      </c>
      <c r="K64" s="99">
        <v>11457591.68</v>
      </c>
      <c r="L64" s="99">
        <v>0</v>
      </c>
      <c r="M64" s="29"/>
    </row>
    <row r="65" spans="1:12" ht="15" customHeight="1">
      <c r="B65" s="97" t="s">
        <v>145</v>
      </c>
      <c r="C65" s="97" t="s">
        <v>146</v>
      </c>
      <c r="D65" s="97" t="s">
        <v>149</v>
      </c>
      <c r="E65" s="97" t="s">
        <v>148</v>
      </c>
      <c r="F65" s="98" t="s">
        <v>150</v>
      </c>
      <c r="G65" s="99">
        <v>0</v>
      </c>
      <c r="H65" s="99">
        <v>0</v>
      </c>
      <c r="I65" s="99">
        <v>0</v>
      </c>
      <c r="J65" s="99">
        <v>108414722.88</v>
      </c>
      <c r="K65" s="99">
        <v>0</v>
      </c>
      <c r="L65" s="99">
        <v>108414722.88</v>
      </c>
    </row>
    <row r="66" spans="1:12" ht="15" customHeight="1">
      <c r="A66" s="91"/>
      <c r="B66" s="97" t="s">
        <v>145</v>
      </c>
      <c r="C66" s="97" t="s">
        <v>146</v>
      </c>
      <c r="D66" s="97" t="s">
        <v>125</v>
      </c>
      <c r="E66" s="97" t="s">
        <v>148</v>
      </c>
      <c r="F66" s="98" t="s">
        <v>126</v>
      </c>
      <c r="G66" s="99">
        <v>0</v>
      </c>
      <c r="H66" s="99">
        <v>0</v>
      </c>
      <c r="I66" s="99">
        <v>0</v>
      </c>
      <c r="J66" s="99">
        <v>295745912.57999998</v>
      </c>
      <c r="K66" s="99">
        <v>0</v>
      </c>
      <c r="L66" s="99">
        <v>295745912.57999998</v>
      </c>
    </row>
    <row r="67" spans="1:12" ht="15" customHeight="1">
      <c r="A67" s="91"/>
      <c r="B67" s="97" t="s">
        <v>145</v>
      </c>
      <c r="C67" s="97" t="s">
        <v>146</v>
      </c>
      <c r="D67" s="97" t="s">
        <v>127</v>
      </c>
      <c r="E67" s="97" t="s">
        <v>147</v>
      </c>
      <c r="F67" s="98" t="s">
        <v>128</v>
      </c>
      <c r="G67" s="99">
        <v>0</v>
      </c>
      <c r="H67" s="99">
        <v>0</v>
      </c>
      <c r="I67" s="99">
        <v>363898282.33999997</v>
      </c>
      <c r="J67" s="99">
        <v>0</v>
      </c>
      <c r="K67" s="99">
        <v>363898282.33999997</v>
      </c>
      <c r="L67" s="99">
        <v>0</v>
      </c>
    </row>
    <row r="68" spans="1:12" ht="15" customHeight="1">
      <c r="A68" s="91"/>
      <c r="B68" s="97" t="s">
        <v>145</v>
      </c>
      <c r="C68" s="97" t="s">
        <v>146</v>
      </c>
      <c r="D68" s="97" t="s">
        <v>129</v>
      </c>
      <c r="E68" s="97" t="s">
        <v>147</v>
      </c>
      <c r="F68" s="98" t="s">
        <v>130</v>
      </c>
      <c r="G68" s="99">
        <v>0</v>
      </c>
      <c r="H68" s="99">
        <v>0</v>
      </c>
      <c r="I68" s="99">
        <v>629778670.04999995</v>
      </c>
      <c r="J68" s="99">
        <v>526703380.69</v>
      </c>
      <c r="K68" s="99">
        <v>103075289.36</v>
      </c>
      <c r="L68" s="99">
        <v>0</v>
      </c>
    </row>
    <row r="69" spans="1:12" ht="15" customHeight="1">
      <c r="A69" s="91"/>
      <c r="B69" s="97" t="s">
        <v>145</v>
      </c>
      <c r="C69" s="97" t="s">
        <v>146</v>
      </c>
      <c r="D69" s="97" t="s">
        <v>131</v>
      </c>
      <c r="E69" s="97" t="s">
        <v>147</v>
      </c>
      <c r="F69" s="98" t="s">
        <v>132</v>
      </c>
      <c r="G69" s="99">
        <v>0</v>
      </c>
      <c r="H69" s="99">
        <v>0</v>
      </c>
      <c r="I69" s="99">
        <v>258035362.55000001</v>
      </c>
      <c r="J69" s="99">
        <v>258035362.55000001</v>
      </c>
      <c r="K69" s="99">
        <v>0</v>
      </c>
      <c r="L69" s="99">
        <v>0</v>
      </c>
    </row>
    <row r="70" spans="1:12" ht="15" customHeight="1">
      <c r="A70" s="91"/>
      <c r="B70" s="97" t="s">
        <v>145</v>
      </c>
      <c r="C70" s="97" t="s">
        <v>146</v>
      </c>
      <c r="D70" s="97" t="s">
        <v>133</v>
      </c>
      <c r="E70" s="97" t="s">
        <v>147</v>
      </c>
      <c r="F70" s="98" t="s">
        <v>134</v>
      </c>
      <c r="G70" s="99">
        <v>0</v>
      </c>
      <c r="H70" s="99">
        <v>0</v>
      </c>
      <c r="I70" s="99">
        <v>258091879.06</v>
      </c>
      <c r="J70" s="99">
        <v>255764894.50999999</v>
      </c>
      <c r="K70" s="99">
        <v>2326984.5499999998</v>
      </c>
      <c r="L70" s="99">
        <v>0</v>
      </c>
    </row>
    <row r="71" spans="1:12" ht="15" customHeight="1" thickBot="1">
      <c r="A71" s="91"/>
      <c r="B71" s="102" t="s">
        <v>145</v>
      </c>
      <c r="C71" s="102" t="s">
        <v>146</v>
      </c>
      <c r="D71" s="102" t="s">
        <v>135</v>
      </c>
      <c r="E71" s="102" t="s">
        <v>147</v>
      </c>
      <c r="F71" s="103" t="s">
        <v>136</v>
      </c>
      <c r="G71" s="104">
        <v>0</v>
      </c>
      <c r="H71" s="104">
        <v>0</v>
      </c>
      <c r="I71" s="104">
        <v>255609029.52000001</v>
      </c>
      <c r="J71" s="104">
        <v>155864.99</v>
      </c>
      <c r="K71" s="104">
        <v>255453164.53</v>
      </c>
      <c r="L71" s="104">
        <v>0</v>
      </c>
    </row>
    <row r="72" spans="1:12" ht="15" customHeight="1" thickTop="1" thickBot="1">
      <c r="A72" s="91"/>
      <c r="B72" s="105" t="s">
        <v>137</v>
      </c>
      <c r="C72" s="105"/>
      <c r="D72" s="105"/>
      <c r="E72" s="105"/>
      <c r="F72" s="105"/>
      <c r="G72" s="106">
        <v>1093048848.26</v>
      </c>
      <c r="H72" s="106">
        <v>1093048848.26</v>
      </c>
      <c r="I72" s="106">
        <v>3516000323.8200002</v>
      </c>
      <c r="J72" s="106">
        <v>3516000323.8200002</v>
      </c>
      <c r="K72" s="106">
        <v>2137198959.24</v>
      </c>
      <c r="L72" s="106">
        <v>2137198959.24</v>
      </c>
    </row>
    <row r="73" spans="1:12" ht="15" customHeight="1" thickTop="1">
      <c r="A73" s="91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</row>
  </sheetData>
  <mergeCells count="16">
    <mergeCell ref="I9:J9"/>
    <mergeCell ref="K9:L9"/>
    <mergeCell ref="B72:F72"/>
    <mergeCell ref="B73:L73"/>
    <mergeCell ref="B9:B10"/>
    <mergeCell ref="C9:C10"/>
    <mergeCell ref="D9:D10"/>
    <mergeCell ref="E9:E10"/>
    <mergeCell ref="F9:F10"/>
    <mergeCell ref="G9:H9"/>
    <mergeCell ref="B2:L2"/>
    <mergeCell ref="B3:L3"/>
    <mergeCell ref="B4:L4"/>
    <mergeCell ref="B5:L5"/>
    <mergeCell ref="B6:L6"/>
    <mergeCell ref="B7:L7"/>
  </mergeCells>
  <pageMargins left="0.1388888888888889" right="0.1388888888888889" top="0.1388888888888889" bottom="0.1388888888888889" header="0.5" footer="0.5"/>
  <pageSetup pageOrder="overThenDown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5" ma:contentTypeDescription="Crear nuevo documento." ma:contentTypeScope="" ma:versionID="834d033d71d6e7be6462cc6af376c3c2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6a68e359a3a5ec7bf969a4e6172d4b52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16B374-E9BE-414E-A5CE-284804892CC8}"/>
</file>

<file path=customXml/itemProps2.xml><?xml version="1.0" encoding="utf-8"?>
<ds:datastoreItem xmlns:ds="http://schemas.openxmlformats.org/officeDocument/2006/customXml" ds:itemID="{5BF5885F-BC2B-4ACE-917A-F6369326EA55}"/>
</file>

<file path=customXml/itemProps3.xml><?xml version="1.0" encoding="utf-8"?>
<ds:datastoreItem xmlns:ds="http://schemas.openxmlformats.org/officeDocument/2006/customXml" ds:itemID="{59183F70-481F-4046-BF17-B34B63D18B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PRES_PP 3ER. TRIM</vt:lpstr>
      <vt:lpstr>RESULTADO</vt:lpstr>
      <vt:lpstr>BALANCE</vt:lpstr>
      <vt:lpstr>Balanza de Comprobación 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Mónica Domínguez Lagunas</cp:lastModifiedBy>
  <cp:lastPrinted>2019-10-29T00:41:40Z</cp:lastPrinted>
  <dcterms:created xsi:type="dcterms:W3CDTF">2019-04-11T23:42:45Z</dcterms:created>
  <dcterms:modified xsi:type="dcterms:W3CDTF">2023-10-18T20:42:14Z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