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E J E R C I C I O 2 0 2 3/19  I  N  A  I   (SIPOT)/INAI (2DO. TRIMESTRE) 2023/"/>
    </mc:Choice>
  </mc:AlternateContent>
  <xr:revisionPtr revIDLastSave="57" documentId="13_ncr:1_{BB77EB31-5CDA-419B-99C0-3E33E82C7E60}" xr6:coauthVersionLast="47" xr6:coauthVersionMax="47" xr10:uidLastSave="{98DFA897-F43E-40DE-A039-8869D6E6EEAC}"/>
  <bookViews>
    <workbookView xWindow="-108" yWindow="-108" windowWidth="23256" windowHeight="12576" activeTab="1" xr2:uid="{00000000-000D-0000-FFFF-FFFF00000000}"/>
  </bookViews>
  <sheets>
    <sheet name="PRES_PP 2DO. TRIM" sheetId="1" r:id="rId1"/>
    <sheet name="RESULTADO " sheetId="29" r:id="rId2"/>
    <sheet name="BALANCE " sheetId="27" r:id="rId3"/>
    <sheet name="Balanza de Comprobación Ram 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9" l="1"/>
  <c r="D38" i="29" s="1"/>
  <c r="D11" i="1" l="1"/>
  <c r="E11" i="1"/>
  <c r="F11" i="1"/>
  <c r="G11" i="1"/>
  <c r="H11" i="1"/>
  <c r="I11" i="1"/>
  <c r="J11" i="1"/>
  <c r="K11" i="1"/>
  <c r="L11" i="1"/>
  <c r="D12" i="1"/>
  <c r="E12" i="1"/>
  <c r="F12" i="1"/>
  <c r="G12" i="1"/>
  <c r="H12" i="1"/>
  <c r="I12" i="1"/>
  <c r="J12" i="1"/>
  <c r="K12" i="1"/>
  <c r="L12" i="1"/>
  <c r="D13" i="1"/>
  <c r="E13" i="1"/>
  <c r="F13" i="1"/>
  <c r="G13" i="1"/>
  <c r="H13" i="1"/>
  <c r="I13" i="1"/>
  <c r="J13" i="1"/>
  <c r="K13" i="1"/>
  <c r="L13" i="1"/>
  <c r="D36" i="27"/>
  <c r="G35" i="27"/>
  <c r="G36" i="27" s="1"/>
  <c r="D35" i="27"/>
  <c r="G23" i="27"/>
  <c r="D23" i="27"/>
  <c r="L29" i="1" l="1"/>
  <c r="C13" i="1"/>
  <c r="C12" i="1"/>
  <c r="C11" i="1"/>
  <c r="L10" i="1" l="1"/>
  <c r="K29" i="1"/>
  <c r="F10" i="1" l="1"/>
  <c r="G10" i="1"/>
  <c r="H10" i="1"/>
  <c r="E10" i="1"/>
  <c r="I10" i="1"/>
  <c r="J10" i="1"/>
  <c r="D10" i="1"/>
  <c r="K10" i="1" l="1"/>
  <c r="C10" i="1" l="1"/>
</calcChain>
</file>

<file path=xl/sharedStrings.xml><?xml version="1.0" encoding="utf-8"?>
<sst xmlns="http://schemas.openxmlformats.org/spreadsheetml/2006/main" count="448" uniqueCount="184">
  <si>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</si>
  <si>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</si>
  <si>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</si>
  <si>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CIFRAS EN PESOS</t>
  </si>
  <si>
    <t>Capítulo de gasto</t>
  </si>
  <si>
    <t>Programa Presupuestario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</si>
  <si>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</si>
  <si>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</si>
  <si>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</si>
  <si>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</si>
  <si>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</si>
  <si>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</si>
  <si>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</si>
  <si>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</si>
  <si>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</si>
  <si>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</si>
  <si>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</si>
  <si>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</si>
  <si>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</si>
  <si>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</si>
  <si>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</si>
  <si>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</si>
  <si>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</si>
  <si>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</si>
  <si>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</si>
  <si>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</si>
  <si>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</si>
  <si>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</si>
  <si>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</si>
  <si>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</si>
  <si>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</si>
  <si>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</si>
  <si>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51211</t>
  </si>
  <si>
    <t>51221</t>
  </si>
  <si>
    <t>Alimentos y Utensilios</t>
  </si>
  <si>
    <t>51241</t>
  </si>
  <si>
    <t>Materiales y Artículos de Construcción y de Reparación</t>
  </si>
  <si>
    <t>51261</t>
  </si>
  <si>
    <t>Combustibles, Lubricantes y Aditivos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</si>
  <si>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</si>
  <si>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</si>
  <si>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</si>
  <si>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</si>
  <si>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</si>
  <si>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</si>
  <si>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</si>
  <si>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</si>
  <si>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</si>
  <si>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</si>
  <si>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51371</t>
  </si>
  <si>
    <t>Servicios de Traslado y Viáticos</t>
  </si>
  <si>
    <t>51391</t>
  </si>
  <si>
    <t>Otros Servicios Generales</t>
  </si>
  <si>
    <t>Cuentas por Liquidar</t>
  </si>
  <si>
    <t>32111</t>
  </si>
  <si>
    <t>Resultados del Ejercicio (Ahorro/ Desahorro)</t>
  </si>
  <si>
    <t>ACTIVO CIRCULANTE</t>
  </si>
  <si>
    <t>PASIVO CIRCULANTE</t>
  </si>
  <si>
    <t>Bancos Moneda Nacional</t>
  </si>
  <si>
    <t>Otros Efectivos y Equivalentes</t>
  </si>
  <si>
    <t>Deudores Diversos a CP</t>
  </si>
  <si>
    <t>Deudores por Fondos Rotatorios a CP</t>
  </si>
  <si>
    <t>Proveedores por Pagar a CP</t>
  </si>
  <si>
    <t>Fondos Rotatorios por Pagar a CP</t>
  </si>
  <si>
    <t>HACIENDA PUBLICA/PATRIMONIO GENERADO</t>
  </si>
  <si>
    <t>Muebles de Oficina y Estantería</t>
  </si>
  <si>
    <t>Resultados Acumulados de Ejercicios Anteriores</t>
  </si>
  <si>
    <t>Otros Mobiliarios y Equipos de Administración</t>
  </si>
  <si>
    <t>Cambios por Errores Contables</t>
  </si>
  <si>
    <t>Equipo de Comunicación y Telecomunicación</t>
  </si>
  <si>
    <t>Obligaciones no Fiscales Respaldadas por Garantías Otorgadas</t>
  </si>
  <si>
    <t>Servicios Personales por Pagar a CP</t>
  </si>
  <si>
    <t>Retenciones y Contribuciones por Pagar a CP</t>
  </si>
  <si>
    <t xml:space="preserve">Materiales de Administración, Emisión de Documentos y Artículos </t>
  </si>
  <si>
    <t>APROBADO</t>
  </si>
  <si>
    <t>4000 Transferencias y subsidios</t>
  </si>
  <si>
    <t>52411</t>
  </si>
  <si>
    <t>Ayudas Sociales a Personas</t>
  </si>
  <si>
    <t>21295</t>
  </si>
  <si>
    <t xml:space="preserve">Rendimientos Generados por Recursos en Administración de </t>
  </si>
  <si>
    <r>
      <rPr>
        <sz val="8"/>
        <color indexed="8"/>
        <rFont val="Montserrat"/>
      </rPr>
      <t>SISTEMA DE CONTABILIDAD GUBERNAMENTAL</t>
    </r>
  </si>
  <si>
    <r>
      <rPr>
        <sz val="8"/>
        <color indexed="8"/>
        <rFont val="Montserrat"/>
      </rPr>
      <t>BALANZA DE COMPROBACIÓN</t>
    </r>
  </si>
  <si>
    <r>
      <rPr>
        <sz val="8"/>
        <color indexed="8"/>
        <rFont val="Montserrat"/>
      </rPr>
      <t>SUBCUENTA</t>
    </r>
  </si>
  <si>
    <r>
      <rPr>
        <sz val="8"/>
        <color indexed="8"/>
        <rFont val="Montserrat"/>
      </rPr>
      <t>CIFRAS EN PESOS Y CENTAVOS</t>
    </r>
  </si>
  <si>
    <r>
      <rPr>
        <sz val="8"/>
        <color indexed="8"/>
        <rFont val="Montserrat"/>
      </rPr>
      <t>Ramo: Del 16 al 16  Unidad: Del G00 al G00</t>
    </r>
  </si>
  <si>
    <t>SUBCUENTA</t>
  </si>
  <si>
    <t>DESCRIPCIÓN</t>
  </si>
  <si>
    <t>SALDOS INICIALES</t>
  </si>
  <si>
    <t>MOVIMIENTOS</t>
  </si>
  <si>
    <t>SALDOS FINALES</t>
  </si>
  <si>
    <t>DEUDOR</t>
  </si>
  <si>
    <t>ACREEDOR</t>
  </si>
  <si>
    <t>DEBE</t>
  </si>
  <si>
    <t>HABER</t>
  </si>
  <si>
    <t>11131</t>
  </si>
  <si>
    <t>11191</t>
  </si>
  <si>
    <t>11251</t>
  </si>
  <si>
    <t>11294</t>
  </si>
  <si>
    <t>Reintegros por Disponibilidades de Brechas a CP</t>
  </si>
  <si>
    <t>12131</t>
  </si>
  <si>
    <t>Fideicomisos, Mandatos y Contratos Análogos del Poder Ejecutivo</t>
  </si>
  <si>
    <t>12411</t>
  </si>
  <si>
    <t>12419</t>
  </si>
  <si>
    <t>12465</t>
  </si>
  <si>
    <t>12467</t>
  </si>
  <si>
    <t>Herramientas y Máquinas-Herramientas</t>
  </si>
  <si>
    <t>21111</t>
  </si>
  <si>
    <t>21121</t>
  </si>
  <si>
    <t>21151</t>
  </si>
  <si>
    <t>Transferencias Otorgadas por Pagar a CP</t>
  </si>
  <si>
    <t>21171</t>
  </si>
  <si>
    <t>21191</t>
  </si>
  <si>
    <t>21196</t>
  </si>
  <si>
    <t>Adeudos de Ejercicios Fiscales Anteriores a CP</t>
  </si>
  <si>
    <t>21199</t>
  </si>
  <si>
    <t>Otras Cuentas por Pagar a CP</t>
  </si>
  <si>
    <t>32211</t>
  </si>
  <si>
    <t>32521</t>
  </si>
  <si>
    <t>43112</t>
  </si>
  <si>
    <t>73511</t>
  </si>
  <si>
    <t>73611</t>
  </si>
  <si>
    <t>82111</t>
  </si>
  <si>
    <t>Presupuesto de Egresos Aprobado</t>
  </si>
  <si>
    <t>82211</t>
  </si>
  <si>
    <t>Presupuesto de Egresos por Ejercer</t>
  </si>
  <si>
    <t>82313</t>
  </si>
  <si>
    <t>Ampliaciones Compensadas</t>
  </si>
  <si>
    <t>82314</t>
  </si>
  <si>
    <t>Reducciones Compensadas</t>
  </si>
  <si>
    <t>82411</t>
  </si>
  <si>
    <t>Presupuesto de Egresos Comprometido</t>
  </si>
  <si>
    <t>82511</t>
  </si>
  <si>
    <t>Presupuesto de Egresos Devengado</t>
  </si>
  <si>
    <t>82611</t>
  </si>
  <si>
    <t>Presupuesto de Egresos Ejercido</t>
  </si>
  <si>
    <t>82711</t>
  </si>
  <si>
    <t>Presupuesto de Egresos Pagado</t>
  </si>
  <si>
    <t>TOTALES</t>
  </si>
  <si>
    <t>No. Cta.</t>
  </si>
  <si>
    <t>Concepto</t>
  </si>
  <si>
    <t>Importe</t>
  </si>
  <si>
    <t>ACTIVO NO CIRCULANTE</t>
  </si>
  <si>
    <t>RAMO</t>
  </si>
  <si>
    <t>UNIDAD</t>
  </si>
  <si>
    <t>NATURALEZA</t>
  </si>
  <si>
    <t>16</t>
  </si>
  <si>
    <t>G00</t>
  </si>
  <si>
    <t>D</t>
  </si>
  <si>
    <t>A</t>
  </si>
  <si>
    <t>82311</t>
  </si>
  <si>
    <t>Ampliaciones Presupuestarias</t>
  </si>
  <si>
    <t>12331</t>
  </si>
  <si>
    <t>Edificios no Habitacionales</t>
  </si>
  <si>
    <t>12421</t>
  </si>
  <si>
    <t>Equipos y Aparatos Audiovisuales</t>
  </si>
  <si>
    <t>12469</t>
  </si>
  <si>
    <t>Otros Equipos</t>
  </si>
  <si>
    <t>32311</t>
  </si>
  <si>
    <t>Revalúo de Bienes Inmuebles</t>
  </si>
  <si>
    <t>74111</t>
  </si>
  <si>
    <t>Demandas Judiciales en Proceso de Resolución</t>
  </si>
  <si>
    <t>74211</t>
  </si>
  <si>
    <t>Resolución de Demandas en Proceso Judicial</t>
  </si>
  <si>
    <t>Otras cuentas por Pagar a CP</t>
  </si>
  <si>
    <t>Resultado del Ejercicio</t>
  </si>
  <si>
    <t>51251</t>
  </si>
  <si>
    <t>Productos Químicos, Farmacéuticos y de Laboratorio</t>
  </si>
  <si>
    <t>51271</t>
  </si>
  <si>
    <t>Vestuario, Blancos, Prendas de Protección y Artículos Deportivos</t>
  </si>
  <si>
    <t>51291</t>
  </si>
  <si>
    <t>Herramientas, Refacciones y Accesorios Menores</t>
  </si>
  <si>
    <t>51381</t>
  </si>
  <si>
    <t>Servicios Oficiales</t>
  </si>
  <si>
    <t xml:space="preserve">2DO.TRIMESTRE 2023 (ABRIL-JUNIO) </t>
  </si>
  <si>
    <t>RESERVADO</t>
  </si>
  <si>
    <t xml:space="preserve">    Balance General al 30 de junio de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</si>
  <si>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Fuente de Información.- Balanza de Comprobación al 30 de junio de 2023 SICOP</t>
  </si>
  <si>
    <t>MES: Del 01/01/2023 al 30/06/2023</t>
  </si>
  <si>
    <t>Garantías Otorgadas para Respaldar Obligaciones no Fiscales</t>
  </si>
  <si>
    <t>77211</t>
  </si>
  <si>
    <t>Presupuesto Ejercido de Años Anteriores</t>
  </si>
  <si>
    <t>77221</t>
  </si>
  <si>
    <t>Rectificaciones al Ejercicio del Presupuesto de Años Anteriores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</si>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</sst>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#,##0.00;[Red]#,##0.00"/>
    <numFmt numFmtId="167" formatCode="_(* #,##0.00_);_(* \(#,##0.00\);_(* &quot;-&quot;??_);_(@_)"/>
    <numFmt numFmtId="168" formatCode="&quot; &quot;#,##0.00&quot;   &quot;;&quot;-&quot;#,##0.00&quot;   &quot;;&quot; -&quot;00&quot;   &quot;;&quot; &quot;@&quot; &quot;"/>
    <numFmt numFmtId="169" formatCode="#,##0.00;[Red]&quot;(&quot;#,##0.00&quot;)&quot;"/>
    <numFmt numFmtId="170" formatCode="&quot; &quot;#,##0&quot;   &quot;;&quot;-&quot;#,##0&quot;   &quot;;&quot; -   &quot;;&quot; &quot;@&quot; &quot;"/>
    <numFmt numFmtId="171" formatCode="_-#,##0.00_-;\-#,##0.00_-;_-* &quot;-&quot;_-;_-@_-"/>
    <numFmt numFmtId="172" formatCode="_-#,##0.0#_-;\-#,##0.0#_-;_-* &quot;-&quot;_-;_-@_-"/>
    <numFmt numFmtId="173" formatCode="#,##0.00_ ;[Red]\-#,##0.00\ "/>
    <numFmt numFmtId="174" formatCode="#,##0.00_ ;\-#,##0.00\ "/>
  </numFmts>
  <fonts count="39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3"/>
      <color rgb="FFC00000"/>
      <name val="Calibri"/>
      <family val="2"/>
    </font>
    <font>
      <sz val="10"/>
      <name val="Arial"/>
      <family val="2"/>
    </font>
    <font>
      <sz val="7"/>
      <color indexed="8"/>
      <name val="Montserrat"/>
    </font>
    <font>
      <b/>
      <sz val="7"/>
      <color indexed="8"/>
      <name val="Montserrat"/>
    </font>
    <font>
      <sz val="10"/>
      <name val="Arial"/>
      <family val="2"/>
    </font>
    <font>
      <sz val="10"/>
      <color indexed="8"/>
      <name val="SansSerif"/>
      <charset val="2"/>
    </font>
    <font>
      <sz val="7"/>
      <color indexed="8"/>
      <name val="Soberana Sans"/>
      <family val="3"/>
    </font>
    <font>
      <b/>
      <sz val="12"/>
      <color indexed="8"/>
      <name val="Times New Roman"/>
      <family val="1"/>
    </font>
    <font>
      <b/>
      <i/>
      <sz val="12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0"/>
      <name val="Arial"/>
      <family val="2"/>
    </font>
    <font>
      <b/>
      <i/>
      <sz val="10"/>
      <color rgb="FF000000"/>
      <name val="Calibri"/>
      <family val="2"/>
    </font>
    <font>
      <sz val="8"/>
      <color indexed="8"/>
      <name val="Montserrat"/>
    </font>
    <font>
      <b/>
      <sz val="8"/>
      <color indexed="9"/>
      <name val="Montserrat"/>
    </font>
    <font>
      <b/>
      <sz val="11"/>
      <color rgb="FFC00000"/>
      <name val="Calibri"/>
      <family val="2"/>
    </font>
    <font>
      <b/>
      <sz val="11"/>
      <color rgb="FF1F4E78"/>
      <name val="Calibri"/>
      <family val="2"/>
    </font>
    <font>
      <sz val="11"/>
      <color rgb="FF1F4E78"/>
      <name val="Calibri"/>
      <family val="2"/>
    </font>
    <font>
      <sz val="10"/>
      <name val="Arial"/>
      <family val="2"/>
    </font>
    <font>
      <b/>
      <sz val="12"/>
      <color indexed="8"/>
      <name val="Soberana Sans"/>
      <family val="3"/>
    </font>
    <font>
      <b/>
      <sz val="9"/>
      <color indexed="8"/>
      <name val="Calibri Light"/>
      <family val="2"/>
      <scheme val="major"/>
    </font>
    <font>
      <b/>
      <sz val="8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8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b/>
      <sz val="8"/>
      <color indexed="8"/>
      <name val="Times New Roman"/>
      <family val="1"/>
    </font>
    <font>
      <sz val="10"/>
      <name val="Arial"/>
      <family val="2"/>
    </font>
    <font>
      <sz val="10"/>
      <color indexed="23"/>
      <name val="SansSerif"/>
      <charset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0" fillId="0" borderId="0"/>
    <xf numFmtId="0" fontId="26" fillId="0" borderId="0"/>
    <xf numFmtId="0" fontId="37" fillId="0" borderId="0"/>
  </cellStyleXfs>
  <cellXfs count="10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1" fillId="0" borderId="0" xfId="1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4" fontId="5" fillId="0" borderId="0" xfId="1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5" fontId="6" fillId="0" borderId="2" xfId="0" applyNumberFormat="1" applyFont="1" applyBorder="1" applyAlignment="1">
      <alignment vertical="center"/>
    </xf>
    <xf numFmtId="166" fontId="0" fillId="0" borderId="0" xfId="0" applyNumberFormat="1"/>
    <xf numFmtId="4" fontId="6" fillId="0" borderId="2" xfId="0" applyNumberFormat="1" applyFont="1" applyBorder="1" applyAlignment="1">
      <alignment vertical="center"/>
    </xf>
    <xf numFmtId="0" fontId="17" fillId="0" borderId="0" xfId="0" applyFont="1"/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Alignment="1">
      <alignment vertical="center"/>
    </xf>
    <xf numFmtId="0" fontId="0" fillId="0" borderId="16" xfId="0" applyBorder="1"/>
    <xf numFmtId="4" fontId="0" fillId="0" borderId="16" xfId="0" applyNumberFormat="1" applyBorder="1"/>
    <xf numFmtId="0" fontId="4" fillId="3" borderId="0" xfId="0" applyFont="1" applyFill="1" applyAlignment="1">
      <alignment horizontal="center" vertical="justify"/>
    </xf>
    <xf numFmtId="167" fontId="7" fillId="0" borderId="0" xfId="3" applyFont="1" applyAlignment="1">
      <alignment vertical="center"/>
    </xf>
    <xf numFmtId="0" fontId="11" fillId="4" borderId="0" xfId="2" applyFont="1" applyFill="1" applyAlignment="1">
      <alignment horizontal="left" vertical="top" wrapText="1"/>
    </xf>
    <xf numFmtId="0" fontId="7" fillId="0" borderId="0" xfId="2"/>
    <xf numFmtId="49" fontId="13" fillId="4" borderId="0" xfId="2" applyNumberFormat="1" applyFont="1" applyFill="1" applyAlignment="1">
      <alignment horizontal="center" vertical="center" wrapText="1"/>
    </xf>
    <xf numFmtId="49" fontId="36" fillId="4" borderId="0" xfId="2" applyNumberFormat="1" applyFont="1" applyFill="1" applyAlignment="1">
      <alignment horizontal="center" vertical="center" wrapText="1"/>
    </xf>
    <xf numFmtId="49" fontId="27" fillId="4" borderId="0" xfId="2" applyNumberFormat="1" applyFont="1" applyFill="1" applyAlignment="1">
      <alignment horizontal="center" vertical="center" wrapText="1"/>
    </xf>
    <xf numFmtId="0" fontId="28" fillId="4" borderId="16" xfId="2" applyFont="1" applyFill="1" applyBorder="1" applyAlignment="1">
      <alignment horizontal="center" vertical="center" wrapText="1"/>
    </xf>
    <xf numFmtId="0" fontId="29" fillId="4" borderId="0" xfId="2" applyFont="1" applyFill="1" applyAlignment="1">
      <alignment horizontal="right" vertical="center" wrapText="1"/>
    </xf>
    <xf numFmtId="0" fontId="30" fillId="0" borderId="3" xfId="2" applyFont="1" applyBorder="1" applyAlignment="1">
      <alignment horizontal="center" vertical="center"/>
    </xf>
    <xf numFmtId="0" fontId="31" fillId="4" borderId="3" xfId="2" applyFont="1" applyFill="1" applyBorder="1" applyAlignment="1">
      <alignment horizontal="center" vertical="center" wrapText="1"/>
    </xf>
    <xf numFmtId="0" fontId="32" fillId="4" borderId="0" xfId="2" applyFont="1" applyFill="1" applyAlignment="1">
      <alignment horizontal="left" vertical="top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left" vertical="center" wrapText="1"/>
    </xf>
    <xf numFmtId="172" fontId="33" fillId="4" borderId="3" xfId="2" applyNumberFormat="1" applyFont="1" applyFill="1" applyBorder="1" applyAlignment="1">
      <alignment vertical="center" wrapText="1"/>
    </xf>
    <xf numFmtId="0" fontId="34" fillId="0" borderId="0" xfId="2" applyFont="1"/>
    <xf numFmtId="0" fontId="35" fillId="4" borderId="3" xfId="2" applyFont="1" applyFill="1" applyBorder="1" applyAlignment="1">
      <alignment horizontal="right" vertical="center" wrapText="1"/>
    </xf>
    <xf numFmtId="172" fontId="35" fillId="4" borderId="3" xfId="2" applyNumberFormat="1" applyFont="1" applyFill="1" applyBorder="1" applyAlignment="1">
      <alignment horizontal="right" vertical="center" wrapText="1"/>
    </xf>
    <xf numFmtId="173" fontId="35" fillId="4" borderId="3" xfId="2" applyNumberFormat="1" applyFont="1" applyFill="1" applyBorder="1" applyAlignment="1">
      <alignment horizontal="right" vertical="center" wrapText="1"/>
    </xf>
    <xf numFmtId="0" fontId="7" fillId="0" borderId="0" xfId="2" applyAlignment="1">
      <alignment vertical="center"/>
    </xf>
    <xf numFmtId="0" fontId="19" fillId="0" borderId="0" xfId="2" applyFont="1" applyAlignment="1">
      <alignment horizontal="center" vertical="center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168" fontId="17" fillId="0" borderId="0" xfId="2" applyNumberFormat="1" applyFont="1" applyAlignment="1">
      <alignment vertical="center"/>
    </xf>
    <xf numFmtId="0" fontId="7" fillId="0" borderId="11" xfId="2" applyBorder="1" applyAlignment="1">
      <alignment vertical="center"/>
    </xf>
    <xf numFmtId="0" fontId="17" fillId="2" borderId="10" xfId="2" applyFont="1" applyFill="1" applyBorder="1" applyAlignment="1">
      <alignment vertical="center" wrapText="1"/>
    </xf>
    <xf numFmtId="4" fontId="17" fillId="0" borderId="0" xfId="2" applyNumberFormat="1" applyFont="1" applyAlignment="1">
      <alignment horizontal="right" vertical="center"/>
    </xf>
    <xf numFmtId="0" fontId="17" fillId="2" borderId="0" xfId="2" applyFont="1" applyFill="1" applyAlignment="1">
      <alignment horizontal="left" vertical="center" wrapText="1"/>
    </xf>
    <xf numFmtId="4" fontId="17" fillId="0" borderId="0" xfId="2" applyNumberFormat="1" applyFont="1" applyAlignment="1">
      <alignment vertical="center"/>
    </xf>
    <xf numFmtId="0" fontId="17" fillId="2" borderId="0" xfId="2" applyFont="1" applyFill="1" applyAlignment="1">
      <alignment vertical="center" wrapText="1"/>
    </xf>
    <xf numFmtId="4" fontId="16" fillId="0" borderId="0" xfId="2" applyNumberFormat="1" applyFont="1" applyAlignment="1">
      <alignment horizontal="right" vertical="center"/>
    </xf>
    <xf numFmtId="4" fontId="16" fillId="0" borderId="11" xfId="2" applyNumberFormat="1" applyFont="1" applyBorder="1" applyAlignment="1">
      <alignment horizontal="right" vertical="center"/>
    </xf>
    <xf numFmtId="4" fontId="17" fillId="0" borderId="12" xfId="2" applyNumberFormat="1" applyFont="1" applyBorder="1" applyAlignment="1">
      <alignment horizontal="right" vertical="center"/>
    </xf>
    <xf numFmtId="4" fontId="16" fillId="0" borderId="12" xfId="2" applyNumberFormat="1" applyFont="1" applyBorder="1" applyAlignment="1">
      <alignment horizontal="right" vertical="center"/>
    </xf>
    <xf numFmtId="4" fontId="17" fillId="0" borderId="12" xfId="2" applyNumberFormat="1" applyFont="1" applyBorder="1" applyAlignment="1">
      <alignment horizontal="left" vertical="center"/>
    </xf>
    <xf numFmtId="2" fontId="17" fillId="0" borderId="12" xfId="2" applyNumberFormat="1" applyFont="1" applyBorder="1" applyAlignment="1">
      <alignment vertical="center"/>
    </xf>
    <xf numFmtId="4" fontId="16" fillId="0" borderId="13" xfId="2" applyNumberFormat="1" applyFont="1" applyBorder="1" applyAlignment="1">
      <alignment horizontal="right" vertical="center"/>
    </xf>
    <xf numFmtId="0" fontId="7" fillId="0" borderId="10" xfId="2" applyBorder="1" applyAlignment="1">
      <alignment vertical="center"/>
    </xf>
    <xf numFmtId="169" fontId="17" fillId="0" borderId="0" xfId="2" applyNumberFormat="1" applyFont="1" applyAlignment="1">
      <alignment vertical="center"/>
    </xf>
    <xf numFmtId="0" fontId="18" fillId="2" borderId="0" xfId="2" applyFont="1" applyFill="1" applyAlignment="1">
      <alignment vertical="center" wrapText="1"/>
    </xf>
    <xf numFmtId="4" fontId="7" fillId="0" borderId="0" xfId="2" applyNumberFormat="1" applyAlignment="1">
      <alignment vertical="center"/>
    </xf>
    <xf numFmtId="0" fontId="17" fillId="2" borderId="10" xfId="2" applyFont="1" applyFill="1" applyBorder="1" applyAlignment="1">
      <alignment horizontal="left" vertical="center" wrapText="1"/>
    </xf>
    <xf numFmtId="0" fontId="17" fillId="2" borderId="10" xfId="2" applyFont="1" applyFill="1" applyBorder="1" applyAlignment="1" applyProtection="1">
      <alignment vertical="center" wrapText="1"/>
      <protection locked="0"/>
    </xf>
    <xf numFmtId="169" fontId="17" fillId="0" borderId="12" xfId="2" applyNumberFormat="1" applyFont="1" applyBorder="1" applyAlignment="1">
      <alignment vertical="center"/>
    </xf>
    <xf numFmtId="169" fontId="16" fillId="0" borderId="13" xfId="2" applyNumberFormat="1" applyFont="1" applyBorder="1" applyAlignment="1">
      <alignment vertical="center"/>
    </xf>
    <xf numFmtId="4" fontId="16" fillId="0" borderId="9" xfId="2" applyNumberFormat="1" applyFont="1" applyBorder="1" applyAlignment="1">
      <alignment horizontal="right" vertical="center"/>
    </xf>
    <xf numFmtId="4" fontId="19" fillId="0" borderId="11" xfId="2" applyNumberFormat="1" applyFont="1" applyBorder="1" applyAlignment="1">
      <alignment vertical="center"/>
    </xf>
    <xf numFmtId="170" fontId="17" fillId="0" borderId="14" xfId="2" applyNumberFormat="1" applyFont="1" applyBorder="1" applyAlignment="1">
      <alignment horizontal="left" vertical="center" wrapText="1"/>
    </xf>
    <xf numFmtId="170" fontId="20" fillId="0" borderId="12" xfId="2" applyNumberFormat="1" applyFont="1" applyBorder="1" applyAlignment="1">
      <alignment horizontal="center" vertical="center"/>
    </xf>
    <xf numFmtId="4" fontId="16" fillId="2" borderId="12" xfId="2" applyNumberFormat="1" applyFont="1" applyFill="1" applyBorder="1" applyAlignment="1">
      <alignment horizontal="right" vertical="center" wrapText="1"/>
    </xf>
    <xf numFmtId="4" fontId="16" fillId="2" borderId="13" xfId="2" applyNumberFormat="1" applyFont="1" applyFill="1" applyBorder="1" applyAlignment="1">
      <alignment horizontal="right" vertical="center" wrapText="1"/>
    </xf>
    <xf numFmtId="170" fontId="17" fillId="0" borderId="0" xfId="2" applyNumberFormat="1" applyFont="1" applyAlignment="1">
      <alignment horizontal="center" vertical="center" wrapText="1"/>
    </xf>
    <xf numFmtId="0" fontId="7" fillId="6" borderId="0" xfId="2" applyFill="1"/>
    <xf numFmtId="0" fontId="11" fillId="4" borderId="0" xfId="2" applyFont="1" applyFill="1" applyAlignment="1">
      <alignment vertical="top" wrapText="1"/>
    </xf>
    <xf numFmtId="0" fontId="21" fillId="4" borderId="0" xfId="2" applyFont="1" applyFill="1" applyAlignment="1">
      <alignment vertical="center" wrapText="1"/>
    </xf>
    <xf numFmtId="0" fontId="22" fillId="5" borderId="3" xfId="2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171" fontId="8" fillId="4" borderId="0" xfId="2" applyNumberFormat="1" applyFont="1" applyFill="1" applyAlignment="1">
      <alignment horizontal="right" vertical="center" wrapText="1"/>
    </xf>
    <xf numFmtId="174" fontId="7" fillId="0" borderId="0" xfId="2" applyNumberFormat="1"/>
    <xf numFmtId="0" fontId="11" fillId="6" borderId="0" xfId="2" applyFont="1" applyFill="1" applyAlignment="1">
      <alignment horizontal="left" vertical="top" wrapText="1"/>
    </xf>
    <xf numFmtId="0" fontId="8" fillId="4" borderId="18" xfId="2" applyFont="1" applyFill="1" applyBorder="1" applyAlignment="1">
      <alignment horizontal="center" vertical="center" wrapText="1"/>
    </xf>
    <xf numFmtId="0" fontId="8" fillId="4" borderId="18" xfId="2" applyFont="1" applyFill="1" applyBorder="1" applyAlignment="1">
      <alignment horizontal="left" vertical="center" wrapText="1"/>
    </xf>
    <xf numFmtId="171" fontId="8" fillId="4" borderId="18" xfId="2" applyNumberFormat="1" applyFont="1" applyFill="1" applyBorder="1" applyAlignment="1">
      <alignment horizontal="right" vertical="center" wrapText="1"/>
    </xf>
    <xf numFmtId="171" fontId="9" fillId="4" borderId="0" xfId="2" applyNumberFormat="1" applyFont="1" applyFill="1" applyAlignment="1">
      <alignment horizontal="right" vertical="center" wrapText="1"/>
    </xf>
    <xf numFmtId="0" fontId="0" fillId="2" borderId="0" xfId="0" applyFill="1"/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13" fillId="4" borderId="0" xfId="2" applyFont="1" applyFill="1" applyAlignment="1">
      <alignment horizontal="center" vertical="center" wrapText="1"/>
    </xf>
    <xf numFmtId="49" fontId="13" fillId="4" borderId="0" xfId="2" applyNumberFormat="1" applyFont="1" applyFill="1" applyAlignment="1">
      <alignment horizontal="center" vertical="center" wrapText="1"/>
    </xf>
    <xf numFmtId="0" fontId="11" fillId="4" borderId="0" xfId="2" applyFont="1" applyFill="1" applyAlignment="1">
      <alignment horizontal="left" vertical="top" wrapText="1"/>
    </xf>
    <xf numFmtId="0" fontId="12" fillId="4" borderId="0" xfId="2" applyFont="1" applyFill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4" fontId="17" fillId="0" borderId="12" xfId="2" applyNumberFormat="1" applyFont="1" applyBorder="1" applyAlignment="1">
      <alignment horizontal="left" vertical="center" wrapText="1"/>
    </xf>
    <xf numFmtId="0" fontId="22" fillId="5" borderId="3" xfId="2" applyFont="1" applyFill="1" applyBorder="1" applyAlignment="1">
      <alignment horizontal="center" vertical="center" wrapText="1"/>
    </xf>
    <xf numFmtId="0" fontId="9" fillId="4" borderId="17" xfId="2" applyFont="1" applyFill="1" applyBorder="1" applyAlignment="1">
      <alignment horizontal="right" vertical="center" wrapText="1"/>
    </xf>
    <xf numFmtId="0" fontId="38" fillId="4" borderId="15" xfId="2" applyFont="1" applyFill="1" applyBorder="1" applyAlignment="1">
      <alignment horizontal="left" vertical="top" wrapText="1"/>
    </xf>
    <xf numFmtId="0" fontId="21" fillId="4" borderId="0" xfId="2" applyFont="1" applyFill="1" applyAlignment="1">
      <alignment horizontal="center" vertical="center" wrapText="1"/>
    </xf>
  </cellXfs>
  <cellStyles count="7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E0FE98A0-F6FF-4FBE-98FC-2C37A5FCA0B3}"/>
    <cellStyle name="Normal 5" xfId="6" xr:uid="{6F7C0BC6-E627-4E08-90BE-8F848D671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84667</xdr:rowOff>
    </xdr:from>
    <xdr:to>
      <xdr:col>2</xdr:col>
      <xdr:colOff>16933</xdr:colOff>
      <xdr:row>4</xdr:row>
      <xdr:rowOff>137584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6CA4F0-49DD-4C65-B247-BF4A72CBFE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67"/>
          <a:ext cx="3054350" cy="730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123824</xdr:rowOff>
    </xdr:from>
    <xdr:to>
      <xdr:col>3</xdr:col>
      <xdr:colOff>581025</xdr:colOff>
      <xdr:row>6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17601E-EABF-4661-BBF5-E200347AABE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45744"/>
          <a:ext cx="4158615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114300</xdr:rowOff>
    </xdr:from>
    <xdr:to>
      <xdr:col>5</xdr:col>
      <xdr:colOff>110491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3DF8A5-DEBF-4899-9FFE-A037F8B9C7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" y="281940"/>
          <a:ext cx="7035166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95250</xdr:rowOff>
    </xdr:from>
    <xdr:ext cx="2152650" cy="571500"/>
    <xdr:pic>
      <xdr:nvPicPr>
        <xdr:cNvPr id="2" name="Picture 1">
          <a:extLst>
            <a:ext uri="{FF2B5EF4-FFF2-40B4-BE49-F238E27FC236}">
              <a16:creationId xmlns:a16="http://schemas.microsoft.com/office/drawing/2014/main" id="{194E9012-104B-4503-8510-7C475F9A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2152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opLeftCell="A3" zoomScale="90" zoomScaleNormal="90" workbookViewId="0">
      <selection activeCell="C16" sqref="C16"/>
    </sheetView>
  </sheetViews>
  <sheetFormatPr baseColWidth="10" defaultRowHeight="14.4"/>
  <cols>
    <col min="1" max="1" width="20.44140625" customWidth="1"/>
    <col min="2" max="2" width="25" customWidth="1"/>
    <col min="3" max="3" width="18.44140625" customWidth="1"/>
    <col min="4" max="4" width="18.33203125" customWidth="1"/>
    <col min="5" max="5" width="19.109375" customWidth="1"/>
    <col min="6" max="6" width="15.44140625" customWidth="1"/>
    <col min="7" max="7" width="18" bestFit="1" customWidth="1"/>
    <col min="8" max="8" width="18.6640625" customWidth="1"/>
    <col min="9" max="9" width="18.109375" customWidth="1"/>
    <col min="10" max="10" width="17" customWidth="1"/>
    <col min="11" max="11" width="16.6640625" bestFit="1" customWidth="1"/>
    <col min="12" max="12" width="17.6640625" bestFit="1" customWidth="1"/>
    <col min="13" max="13" width="23.33203125" customWidth="1"/>
  </cols>
  <sheetData>
    <row r="1" spans="1:12">
      <c r="B1" s="18"/>
      <c r="C1" s="18"/>
      <c r="D1" s="18"/>
      <c r="E1" s="18"/>
      <c r="F1" s="18"/>
      <c r="G1" s="18"/>
      <c r="H1" s="18"/>
      <c r="I1" s="18"/>
      <c r="J1" s="18"/>
    </row>
    <row r="2" spans="1:12">
      <c r="B2" s="94" t="s">
        <v>0</v>
      </c>
      <c r="C2" s="94"/>
      <c r="D2" s="94"/>
      <c r="E2" s="94"/>
      <c r="F2" s="94"/>
      <c r="G2" s="94"/>
      <c r="H2" s="94"/>
      <c r="I2" s="94"/>
      <c r="J2" s="94"/>
    </row>
    <row r="3" spans="1:12" ht="18">
      <c r="C3" s="94" t="s">
        <v>1</v>
      </c>
      <c r="D3" s="94"/>
      <c r="E3" s="94"/>
      <c r="F3" s="94"/>
      <c r="G3" s="94"/>
      <c r="H3" s="94"/>
      <c r="I3" s="19"/>
      <c r="J3" s="19"/>
      <c r="K3" s="1"/>
    </row>
    <row r="4" spans="1:12" ht="18">
      <c r="C4" s="94" t="s">
        <v>2</v>
      </c>
      <c r="D4" s="94"/>
      <c r="E4" s="94"/>
      <c r="F4" s="94"/>
      <c r="G4" s="94"/>
      <c r="H4" s="94"/>
      <c r="I4" s="19"/>
      <c r="J4" s="19"/>
      <c r="K4" s="1"/>
    </row>
    <row r="5" spans="1:12" ht="18">
      <c r="C5" s="95" t="s">
        <v>173</v>
      </c>
      <c r="D5" s="95"/>
      <c r="E5" s="95"/>
      <c r="F5" s="95"/>
      <c r="G5" s="95"/>
      <c r="H5" s="95"/>
      <c r="I5" s="20"/>
      <c r="J5" s="20"/>
      <c r="K5" s="2"/>
    </row>
    <row r="6" spans="1:12" ht="18">
      <c r="C6" s="95" t="s">
        <v>3</v>
      </c>
      <c r="D6" s="95"/>
      <c r="E6" s="95"/>
      <c r="F6" s="95"/>
      <c r="G6" s="95"/>
      <c r="H6" s="95"/>
      <c r="I6" s="21"/>
      <c r="J6" s="21"/>
      <c r="K6" s="2"/>
    </row>
    <row r="7" spans="1:12">
      <c r="C7" s="3"/>
      <c r="D7" s="3"/>
      <c r="E7" s="3"/>
      <c r="F7" s="3"/>
      <c r="G7" s="3"/>
      <c r="H7" s="3"/>
      <c r="I7" s="3"/>
      <c r="J7" s="3"/>
      <c r="K7" s="3"/>
    </row>
    <row r="8" spans="1:12" ht="29.25" customHeight="1">
      <c r="A8" s="12" t="s">
        <v>4</v>
      </c>
      <c r="B8" s="12" t="s">
        <v>5</v>
      </c>
      <c r="C8" s="13" t="s">
        <v>74</v>
      </c>
      <c r="D8" s="13" t="s">
        <v>6</v>
      </c>
      <c r="E8" s="13" t="s">
        <v>7</v>
      </c>
      <c r="F8" s="24" t="s">
        <v>8</v>
      </c>
      <c r="G8" s="13" t="s">
        <v>9</v>
      </c>
      <c r="H8" s="13" t="s">
        <v>10</v>
      </c>
      <c r="I8" s="14" t="s">
        <v>11</v>
      </c>
      <c r="J8" s="14" t="s">
        <v>12</v>
      </c>
      <c r="K8" s="13" t="s">
        <v>13</v>
      </c>
      <c r="L8" s="13" t="s">
        <v>174</v>
      </c>
    </row>
    <row r="9" spans="1:12" ht="16.2" thickBot="1">
      <c r="A9" s="4"/>
      <c r="B9" s="4"/>
      <c r="C9" s="93"/>
      <c r="D9" s="93"/>
      <c r="E9" s="93"/>
      <c r="F9" s="93"/>
      <c r="G9" s="93"/>
      <c r="H9" s="93"/>
      <c r="I9" s="93"/>
      <c r="J9" s="93"/>
      <c r="K9" s="93"/>
    </row>
    <row r="10" spans="1:12" ht="18.600000000000001" thickTop="1" thickBot="1">
      <c r="A10" s="15" t="s">
        <v>14</v>
      </c>
      <c r="B10" s="15"/>
      <c r="C10" s="17">
        <f t="shared" ref="C10:K10" si="0">C11+C12+C13</f>
        <v>332050677</v>
      </c>
      <c r="D10" s="17">
        <f t="shared" si="0"/>
        <v>359152315.88</v>
      </c>
      <c r="E10" s="17">
        <f t="shared" si="0"/>
        <v>165004741.91</v>
      </c>
      <c r="F10" s="17">
        <f t="shared" si="0"/>
        <v>126819.51</v>
      </c>
      <c r="G10" s="17">
        <f t="shared" si="0"/>
        <v>164431466.70000002</v>
      </c>
      <c r="H10" s="17">
        <f t="shared" si="0"/>
        <v>0</v>
      </c>
      <c r="I10" s="17">
        <f t="shared" si="0"/>
        <v>0</v>
      </c>
      <c r="J10" s="17">
        <f t="shared" si="0"/>
        <v>2450056.7799999998</v>
      </c>
      <c r="K10" s="17">
        <f t="shared" si="0"/>
        <v>19744384.080000002</v>
      </c>
      <c r="L10" s="17">
        <f t="shared" ref="L10" si="1">L11+L12+L13</f>
        <v>7394846.9000000004</v>
      </c>
    </row>
    <row r="11" spans="1:12" ht="15" thickTop="1">
      <c r="A11" s="5" t="s">
        <v>15</v>
      </c>
      <c r="B11" s="6" t="s">
        <v>16</v>
      </c>
      <c r="C11" s="7">
        <f>C16+C20+C24+C28</f>
        <v>145211665</v>
      </c>
      <c r="D11" s="7">
        <f t="shared" ref="D11:L11" si="2">D16+D20+D24+D28</f>
        <v>257184463.06999999</v>
      </c>
      <c r="E11" s="7">
        <f t="shared" si="2"/>
        <v>113236423.58999999</v>
      </c>
      <c r="F11" s="7">
        <f t="shared" si="2"/>
        <v>106699</v>
      </c>
      <c r="G11" s="7">
        <f t="shared" si="2"/>
        <v>116757593.98999999</v>
      </c>
      <c r="H11" s="7">
        <f t="shared" si="2"/>
        <v>0</v>
      </c>
      <c r="I11" s="7">
        <f t="shared" si="2"/>
        <v>0</v>
      </c>
      <c r="J11" s="7">
        <f t="shared" si="2"/>
        <v>2450056.7799999998</v>
      </c>
      <c r="K11" s="7">
        <f t="shared" si="2"/>
        <v>19238842.809999999</v>
      </c>
      <c r="L11" s="7">
        <f t="shared" si="2"/>
        <v>5394846.9000000004</v>
      </c>
    </row>
    <row r="12" spans="1:12">
      <c r="A12" s="5" t="s">
        <v>15</v>
      </c>
      <c r="B12" s="6" t="s">
        <v>17</v>
      </c>
      <c r="C12" s="7">
        <f>C17+C21+C25+C29</f>
        <v>129647394</v>
      </c>
      <c r="D12" s="7">
        <f t="shared" ref="D12:L12" si="3">D17+D21+D25+D29</f>
        <v>36678989.780000001</v>
      </c>
      <c r="E12" s="7">
        <f t="shared" si="3"/>
        <v>18016728.600000001</v>
      </c>
      <c r="F12" s="7">
        <f t="shared" si="3"/>
        <v>20120.509999999998</v>
      </c>
      <c r="G12" s="7">
        <f t="shared" si="3"/>
        <v>18139488.25</v>
      </c>
      <c r="H12" s="7">
        <f t="shared" si="3"/>
        <v>0</v>
      </c>
      <c r="I12" s="7">
        <f t="shared" si="3"/>
        <v>0</v>
      </c>
      <c r="J12" s="7">
        <f t="shared" si="3"/>
        <v>0</v>
      </c>
      <c r="K12" s="7">
        <f t="shared" si="3"/>
        <v>52652.42</v>
      </c>
      <c r="L12" s="7">
        <f t="shared" si="3"/>
        <v>450000</v>
      </c>
    </row>
    <row r="13" spans="1:12">
      <c r="A13" s="5" t="s">
        <v>15</v>
      </c>
      <c r="B13" s="6" t="s">
        <v>18</v>
      </c>
      <c r="C13" s="7">
        <f>C18+C22+C26+C30</f>
        <v>57191618</v>
      </c>
      <c r="D13" s="7">
        <f t="shared" ref="D13:L13" si="4">D18+D22+D26+D30</f>
        <v>65288863.030000001</v>
      </c>
      <c r="E13" s="7">
        <f t="shared" si="4"/>
        <v>33751589.719999999</v>
      </c>
      <c r="F13" s="7">
        <f t="shared" si="4"/>
        <v>0</v>
      </c>
      <c r="G13" s="7">
        <f t="shared" si="4"/>
        <v>29534384.460000001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>
        <f t="shared" si="4"/>
        <v>452888.85</v>
      </c>
      <c r="L13" s="7">
        <f t="shared" si="4"/>
        <v>1550000</v>
      </c>
    </row>
    <row r="14" spans="1:12"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s="6" customFormat="1">
      <c r="A15" s="8" t="s">
        <v>19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B16" t="s">
        <v>16</v>
      </c>
      <c r="C16" s="11">
        <v>95587754</v>
      </c>
      <c r="D16" s="11">
        <v>206555966.50999999</v>
      </c>
      <c r="E16" s="11">
        <v>106666524.23999999</v>
      </c>
      <c r="F16" s="11">
        <v>0</v>
      </c>
      <c r="G16" s="11">
        <v>99889442.269999996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</row>
    <row r="17" spans="1:13">
      <c r="B17" t="s">
        <v>17</v>
      </c>
      <c r="C17" s="11">
        <v>122345638</v>
      </c>
      <c r="D17" s="11">
        <v>32386748</v>
      </c>
      <c r="E17" s="11">
        <v>16973224.82</v>
      </c>
      <c r="F17" s="11">
        <v>0</v>
      </c>
      <c r="G17" s="11">
        <v>15413523.18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</row>
    <row r="18" spans="1:13">
      <c r="B18" t="s">
        <v>18</v>
      </c>
      <c r="C18" s="11">
        <v>44426693</v>
      </c>
      <c r="D18" s="11">
        <v>58516513</v>
      </c>
      <c r="E18" s="11">
        <v>31548550.039999999</v>
      </c>
      <c r="F18" s="11">
        <v>0</v>
      </c>
      <c r="G18" s="11">
        <v>26967962.960000001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6"/>
    </row>
    <row r="19" spans="1:13" s="6" customFormat="1">
      <c r="A19" s="8" t="s">
        <v>20</v>
      </c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3">
      <c r="B20" t="s">
        <v>16</v>
      </c>
      <c r="C20" s="11">
        <v>1034939</v>
      </c>
      <c r="D20" s="11">
        <v>1107373.5</v>
      </c>
      <c r="E20" s="11">
        <v>232074</v>
      </c>
      <c r="F20" s="11">
        <v>106699</v>
      </c>
      <c r="G20" s="11">
        <v>300364.81999999995</v>
      </c>
      <c r="H20" s="11">
        <v>0</v>
      </c>
      <c r="I20" s="11">
        <v>0</v>
      </c>
      <c r="J20" s="11">
        <v>0</v>
      </c>
      <c r="K20" s="11">
        <v>468235.68</v>
      </c>
      <c r="L20" s="11">
        <v>0</v>
      </c>
    </row>
    <row r="21" spans="1:13">
      <c r="B21" t="s">
        <v>17</v>
      </c>
      <c r="C21" s="11">
        <v>460402</v>
      </c>
      <c r="D21" s="11">
        <v>561112.53000000014</v>
      </c>
      <c r="E21" s="11">
        <v>70065.05</v>
      </c>
      <c r="F21" s="11">
        <v>20120.509999999998</v>
      </c>
      <c r="G21" s="11">
        <v>305650.08999999997</v>
      </c>
      <c r="H21" s="11">
        <v>0</v>
      </c>
      <c r="I21" s="11">
        <v>0</v>
      </c>
      <c r="J21" s="11">
        <v>0</v>
      </c>
      <c r="K21" s="11">
        <v>15276.88</v>
      </c>
      <c r="L21" s="11">
        <v>150000</v>
      </c>
    </row>
    <row r="22" spans="1:13">
      <c r="B22" t="s">
        <v>18</v>
      </c>
      <c r="C22" s="11">
        <v>395290</v>
      </c>
      <c r="D22" s="11">
        <v>296733.59999999998</v>
      </c>
      <c r="E22" s="11">
        <v>42905.15</v>
      </c>
      <c r="F22" s="11">
        <v>0</v>
      </c>
      <c r="G22" s="11">
        <v>41975.21</v>
      </c>
      <c r="H22" s="11">
        <v>0</v>
      </c>
      <c r="I22" s="11">
        <v>0</v>
      </c>
      <c r="J22" s="11">
        <v>0</v>
      </c>
      <c r="K22" s="11">
        <v>211853.24</v>
      </c>
      <c r="L22" s="11">
        <v>0</v>
      </c>
    </row>
    <row r="23" spans="1:13" s="6" customFormat="1">
      <c r="A23" s="8" t="s">
        <v>21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3">
      <c r="B24" t="s">
        <v>16</v>
      </c>
      <c r="C24" s="11">
        <v>48588972</v>
      </c>
      <c r="D24" s="11">
        <v>49521123.060000002</v>
      </c>
      <c r="E24" s="11">
        <v>6337825.3499999996</v>
      </c>
      <c r="F24" s="11">
        <v>0</v>
      </c>
      <c r="G24" s="11">
        <v>16567786.9</v>
      </c>
      <c r="H24" s="11">
        <v>0</v>
      </c>
      <c r="I24" s="11">
        <v>0</v>
      </c>
      <c r="J24" s="11">
        <v>2450056.7799999998</v>
      </c>
      <c r="K24" s="11">
        <v>18770607.129999999</v>
      </c>
      <c r="L24" s="11">
        <v>5394846.9000000004</v>
      </c>
    </row>
    <row r="25" spans="1:13">
      <c r="B25" t="s">
        <v>17</v>
      </c>
      <c r="C25" s="11">
        <v>6841354</v>
      </c>
      <c r="D25" s="11">
        <v>3731129.25</v>
      </c>
      <c r="E25" s="11">
        <v>973438.73</v>
      </c>
      <c r="F25" s="11">
        <v>0</v>
      </c>
      <c r="G25" s="11">
        <v>2420314.98</v>
      </c>
      <c r="H25" s="11">
        <v>0</v>
      </c>
      <c r="I25" s="11">
        <v>0</v>
      </c>
      <c r="J25" s="11">
        <v>0</v>
      </c>
      <c r="K25" s="11">
        <v>37375.54</v>
      </c>
      <c r="L25" s="11">
        <v>300000</v>
      </c>
    </row>
    <row r="26" spans="1:13">
      <c r="B26" t="s">
        <v>18</v>
      </c>
      <c r="C26" s="11">
        <v>12332800</v>
      </c>
      <c r="D26" s="11">
        <v>6372416.4299999997</v>
      </c>
      <c r="E26" s="11">
        <v>2160134.5299999998</v>
      </c>
      <c r="F26" s="11">
        <v>0</v>
      </c>
      <c r="G26" s="11">
        <v>2484246.29</v>
      </c>
      <c r="H26" s="11">
        <v>0</v>
      </c>
      <c r="I26" s="11">
        <v>0</v>
      </c>
      <c r="J26" s="11">
        <v>0</v>
      </c>
      <c r="K26" s="11">
        <v>178035.61</v>
      </c>
      <c r="L26" s="11">
        <v>1550000</v>
      </c>
    </row>
    <row r="27" spans="1:13">
      <c r="A27" s="8" t="s">
        <v>75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3">
      <c r="B28" t="s">
        <v>16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1:13">
      <c r="B29" t="s">
        <v>17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f t="shared" ref="K29:L29" si="5">+D29-E29-F29-G29</f>
        <v>0</v>
      </c>
      <c r="L29" s="11">
        <f t="shared" si="5"/>
        <v>0</v>
      </c>
    </row>
    <row r="30" spans="1:13">
      <c r="A30" s="22"/>
      <c r="B30" s="22" t="s">
        <v>18</v>
      </c>
      <c r="C30" s="23">
        <v>36835</v>
      </c>
      <c r="D30" s="23">
        <v>103200</v>
      </c>
      <c r="E30" s="23">
        <v>0</v>
      </c>
      <c r="F30" s="23">
        <v>0</v>
      </c>
      <c r="G30" s="23">
        <v>40200</v>
      </c>
      <c r="H30" s="23">
        <v>0</v>
      </c>
      <c r="I30" s="23">
        <v>0</v>
      </c>
      <c r="J30" s="23">
        <v>0</v>
      </c>
      <c r="K30" s="23">
        <v>63000</v>
      </c>
      <c r="L30" s="23">
        <v>0</v>
      </c>
    </row>
  </sheetData>
  <mergeCells count="6">
    <mergeCell ref="C9:K9"/>
    <mergeCell ref="B2:J2"/>
    <mergeCell ref="C3:H3"/>
    <mergeCell ref="C4:H4"/>
    <mergeCell ref="C5:H5"/>
    <mergeCell ref="C6:H6"/>
  </mergeCells>
  <printOptions horizontalCentered="1"/>
  <pageMargins left="0.70866141732283472" right="0.70866141732283472" top="1.5354330708661419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433B-AAC0-4FF3-9203-E277CFA99758}">
  <dimension ref="A1:D41"/>
  <sheetViews>
    <sheetView showGridLines="0" tabSelected="1" zoomScaleNormal="100" workbookViewId="0">
      <selection activeCell="B41" sqref="B41"/>
    </sheetView>
  </sheetViews>
  <sheetFormatPr baseColWidth="10" defaultColWidth="9.109375" defaultRowHeight="13.2"/>
  <cols>
    <col min="1" max="1" width="3.33203125" style="27" customWidth="1"/>
    <col min="2" max="2" width="15.109375" style="27" customWidth="1"/>
    <col min="3" max="3" width="40.109375" style="27" bestFit="1" customWidth="1"/>
    <col min="4" max="4" width="16.5546875" style="27" bestFit="1" customWidth="1"/>
    <col min="5" max="16384" width="9.109375" style="27"/>
  </cols>
  <sheetData>
    <row r="1" spans="1:4" ht="9.9" customHeight="1">
      <c r="A1" s="26"/>
      <c r="B1" s="26"/>
      <c r="C1" s="26"/>
      <c r="D1" s="26"/>
    </row>
    <row r="2" spans="1:4" ht="12.9" customHeight="1">
      <c r="A2" s="26"/>
      <c r="B2" s="98"/>
      <c r="C2" s="99"/>
      <c r="D2" s="99"/>
    </row>
    <row r="3" spans="1:4" ht="12.9" customHeight="1">
      <c r="A3" s="26"/>
      <c r="B3" s="98"/>
      <c r="C3" s="99"/>
      <c r="D3" s="99"/>
    </row>
    <row r="4" spans="1:4" ht="12.9" customHeight="1">
      <c r="A4" s="26"/>
      <c r="B4" s="98"/>
      <c r="C4" s="99"/>
      <c r="D4" s="99"/>
    </row>
    <row r="5" spans="1:4" ht="12.9" customHeight="1">
      <c r="A5" s="26"/>
      <c r="B5" s="98"/>
      <c r="C5" s="99"/>
      <c r="D5" s="99"/>
    </row>
    <row r="6" spans="1:4" ht="12.9" customHeight="1">
      <c r="A6" s="26"/>
      <c r="B6" s="98"/>
      <c r="C6" s="99"/>
      <c r="D6" s="99"/>
    </row>
    <row r="7" spans="1:4" ht="12.9" customHeight="1">
      <c r="A7" s="26"/>
      <c r="B7" s="98"/>
      <c r="C7" s="99"/>
      <c r="D7" s="99"/>
    </row>
    <row r="8" spans="1:4" ht="12.9" customHeight="1">
      <c r="A8" s="26"/>
      <c r="B8" s="26"/>
      <c r="C8" s="26"/>
      <c r="D8" s="26"/>
    </row>
    <row r="9" spans="1:4" ht="21" customHeight="1">
      <c r="A9" s="26"/>
      <c r="B9" s="96" t="s">
        <v>55</v>
      </c>
      <c r="C9" s="96"/>
      <c r="D9" s="96"/>
    </row>
    <row r="10" spans="1:4" ht="15.6">
      <c r="A10" s="26"/>
      <c r="B10" s="97" t="s">
        <v>183</v>
      </c>
      <c r="C10" s="97"/>
      <c r="D10" s="97"/>
    </row>
    <row r="11" spans="1:4" ht="15.6">
      <c r="A11" s="26"/>
      <c r="B11" s="28"/>
      <c r="C11" s="29"/>
      <c r="D11" s="28"/>
    </row>
    <row r="12" spans="1:4" ht="16.2">
      <c r="A12" s="26"/>
      <c r="B12" s="30"/>
      <c r="C12" s="30"/>
      <c r="D12" s="30"/>
    </row>
    <row r="13" spans="1:4">
      <c r="A13" s="26"/>
      <c r="B13" s="31"/>
      <c r="C13" s="31"/>
      <c r="D13" s="32"/>
    </row>
    <row r="14" spans="1:4" ht="22.5" customHeight="1">
      <c r="A14" s="26"/>
      <c r="B14" s="33" t="s">
        <v>138</v>
      </c>
      <c r="C14" s="33" t="s">
        <v>139</v>
      </c>
      <c r="D14" s="34" t="s">
        <v>140</v>
      </c>
    </row>
    <row r="15" spans="1:4" s="39" customFormat="1" ht="27.6">
      <c r="A15" s="35"/>
      <c r="B15" s="36" t="s">
        <v>22</v>
      </c>
      <c r="C15" s="37" t="s">
        <v>23</v>
      </c>
      <c r="D15" s="38">
        <v>20059039.210000001</v>
      </c>
    </row>
    <row r="16" spans="1:4" s="39" customFormat="1" ht="27.6">
      <c r="A16" s="35"/>
      <c r="B16" s="36" t="s">
        <v>24</v>
      </c>
      <c r="C16" s="37" t="s">
        <v>25</v>
      </c>
      <c r="D16" s="38">
        <v>35898539.609999999</v>
      </c>
    </row>
    <row r="17" spans="1:4" s="39" customFormat="1" ht="13.8">
      <c r="A17" s="35"/>
      <c r="B17" s="36" t="s">
        <v>26</v>
      </c>
      <c r="C17" s="37" t="s">
        <v>27</v>
      </c>
      <c r="D17" s="38">
        <v>662374.97</v>
      </c>
    </row>
    <row r="18" spans="1:4" s="39" customFormat="1" ht="13.8">
      <c r="A18" s="35"/>
      <c r="B18" s="36" t="s">
        <v>28</v>
      </c>
      <c r="C18" s="37" t="s">
        <v>29</v>
      </c>
      <c r="D18" s="38">
        <v>5418509.9699999997</v>
      </c>
    </row>
    <row r="19" spans="1:4" s="39" customFormat="1" ht="13.8">
      <c r="A19" s="35"/>
      <c r="B19" s="36" t="s">
        <v>30</v>
      </c>
      <c r="C19" s="37" t="s">
        <v>31</v>
      </c>
      <c r="D19" s="38">
        <v>80232464.650000006</v>
      </c>
    </row>
    <row r="20" spans="1:4" s="39" customFormat="1" ht="27.6">
      <c r="A20" s="35"/>
      <c r="B20" s="36" t="s">
        <v>32</v>
      </c>
      <c r="C20" s="37" t="s">
        <v>73</v>
      </c>
      <c r="D20" s="38">
        <v>281251.78000000003</v>
      </c>
    </row>
    <row r="21" spans="1:4" s="39" customFormat="1" ht="13.8">
      <c r="A21" s="35"/>
      <c r="B21" s="36" t="s">
        <v>33</v>
      </c>
      <c r="C21" s="37" t="s">
        <v>34</v>
      </c>
      <c r="D21" s="38">
        <v>45223.31</v>
      </c>
    </row>
    <row r="22" spans="1:4" s="39" customFormat="1" ht="27.6">
      <c r="A22" s="35"/>
      <c r="B22" s="36" t="s">
        <v>35</v>
      </c>
      <c r="C22" s="37" t="s">
        <v>36</v>
      </c>
      <c r="D22" s="38">
        <v>128081.59</v>
      </c>
    </row>
    <row r="23" spans="1:4" s="39" customFormat="1" ht="27.6">
      <c r="A23" s="35"/>
      <c r="B23" s="36" t="s">
        <v>165</v>
      </c>
      <c r="C23" s="37" t="s">
        <v>166</v>
      </c>
      <c r="D23" s="38">
        <v>1148.02</v>
      </c>
    </row>
    <row r="24" spans="1:4" s="39" customFormat="1" ht="13.8">
      <c r="A24" s="35"/>
      <c r="B24" s="36" t="s">
        <v>37</v>
      </c>
      <c r="C24" s="37" t="s">
        <v>38</v>
      </c>
      <c r="D24" s="38">
        <v>144975.66</v>
      </c>
    </row>
    <row r="25" spans="1:4" s="39" customFormat="1" ht="27.6">
      <c r="A25" s="35"/>
      <c r="B25" s="36" t="s">
        <v>167</v>
      </c>
      <c r="C25" s="37" t="s">
        <v>168</v>
      </c>
      <c r="D25" s="38">
        <v>12508.72</v>
      </c>
    </row>
    <row r="26" spans="1:4" s="39" customFormat="1" ht="13.8">
      <c r="A26" s="35"/>
      <c r="B26" s="36" t="s">
        <v>169</v>
      </c>
      <c r="C26" s="37" t="s">
        <v>170</v>
      </c>
      <c r="D26" s="38">
        <v>34801.040000000001</v>
      </c>
    </row>
    <row r="27" spans="1:4" s="39" customFormat="1" ht="13.8">
      <c r="A27" s="35"/>
      <c r="B27" s="36" t="s">
        <v>39</v>
      </c>
      <c r="C27" s="37" t="s">
        <v>40</v>
      </c>
      <c r="D27" s="38">
        <v>2649429.46</v>
      </c>
    </row>
    <row r="28" spans="1:4" s="39" customFormat="1" ht="13.8">
      <c r="A28" s="35"/>
      <c r="B28" s="36" t="s">
        <v>41</v>
      </c>
      <c r="C28" s="37" t="s">
        <v>42</v>
      </c>
      <c r="D28" s="38">
        <v>8284440.6100000003</v>
      </c>
    </row>
    <row r="29" spans="1:4" s="39" customFormat="1" ht="27.6">
      <c r="A29" s="35"/>
      <c r="B29" s="36" t="s">
        <v>43</v>
      </c>
      <c r="C29" s="37" t="s">
        <v>44</v>
      </c>
      <c r="D29" s="38">
        <v>1244842.48</v>
      </c>
    </row>
    <row r="30" spans="1:4" s="39" customFormat="1" ht="13.8">
      <c r="A30" s="35"/>
      <c r="B30" s="36" t="s">
        <v>45</v>
      </c>
      <c r="C30" s="37" t="s">
        <v>46</v>
      </c>
      <c r="D30" s="38">
        <v>18146928.350000001</v>
      </c>
    </row>
    <row r="31" spans="1:4" s="39" customFormat="1" ht="27.6">
      <c r="A31" s="35"/>
      <c r="B31" s="36" t="s">
        <v>47</v>
      </c>
      <c r="C31" s="37" t="s">
        <v>48</v>
      </c>
      <c r="D31" s="38">
        <v>812583.71</v>
      </c>
    </row>
    <row r="32" spans="1:4" s="39" customFormat="1" ht="13.8">
      <c r="A32" s="35"/>
      <c r="B32" s="36" t="s">
        <v>49</v>
      </c>
      <c r="C32" s="37" t="s">
        <v>50</v>
      </c>
      <c r="D32" s="38">
        <v>2398097.31</v>
      </c>
    </row>
    <row r="33" spans="1:4" s="39" customFormat="1" ht="13.8">
      <c r="A33" s="35"/>
      <c r="B33" s="36" t="s">
        <v>171</v>
      </c>
      <c r="C33" s="37" t="s">
        <v>172</v>
      </c>
      <c r="D33" s="38">
        <v>472410</v>
      </c>
    </row>
    <row r="34" spans="1:4" s="39" customFormat="1" ht="13.8">
      <c r="A34" s="35"/>
      <c r="B34" s="36" t="s">
        <v>51</v>
      </c>
      <c r="C34" s="37" t="s">
        <v>52</v>
      </c>
      <c r="D34" s="38">
        <v>4044874</v>
      </c>
    </row>
    <row r="35" spans="1:4" s="39" customFormat="1" ht="13.8">
      <c r="A35" s="35"/>
      <c r="B35" s="36" t="s">
        <v>76</v>
      </c>
      <c r="C35" s="37" t="s">
        <v>77</v>
      </c>
      <c r="D35" s="38">
        <v>40200</v>
      </c>
    </row>
    <row r="36" spans="1:4" ht="13.8">
      <c r="A36" s="39"/>
      <c r="B36" s="37"/>
      <c r="C36" s="40" t="s">
        <v>15</v>
      </c>
      <c r="D36" s="41">
        <f>SUM(D15:D35)</f>
        <v>181012724.45000002</v>
      </c>
    </row>
    <row r="37" spans="1:4" ht="13.8">
      <c r="A37" s="39"/>
      <c r="B37" s="36">
        <v>21295</v>
      </c>
      <c r="C37" s="37" t="s">
        <v>53</v>
      </c>
      <c r="D37" s="41">
        <v>165641199.36000001</v>
      </c>
    </row>
    <row r="38" spans="1:4" ht="13.8">
      <c r="B38" s="36" t="s">
        <v>54</v>
      </c>
      <c r="C38" s="37" t="s">
        <v>55</v>
      </c>
      <c r="D38" s="42">
        <f>+D37-D36</f>
        <v>-15371525.090000004</v>
      </c>
    </row>
    <row r="40" spans="1:4">
      <c r="B40" s="43" t="s">
        <v>176</v>
      </c>
    </row>
    <row r="41" spans="1:4">
      <c r="B41" s="43"/>
    </row>
  </sheetData>
  <mergeCells count="9">
    <mergeCell ref="B9:D9"/>
    <mergeCell ref="B10:D10"/>
    <mergeCell ref="B2:B7"/>
    <mergeCell ref="C2:D2"/>
    <mergeCell ref="C3:D3"/>
    <mergeCell ref="C4:D4"/>
    <mergeCell ref="C5:D5"/>
    <mergeCell ref="C6:D6"/>
    <mergeCell ref="C7:D7"/>
  </mergeCells>
  <printOptions horizontalCentered="1"/>
  <pageMargins left="1.5354330708661419" right="0.15748031496062992" top="0.15748031496062992" bottom="0.15748031496062992" header="0.51181102362204722" footer="0.51181102362204722"/>
  <pageSetup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EC5E-B39F-47E4-9C6B-DE732CD13CDC}">
  <sheetPr>
    <pageSetUpPr fitToPage="1"/>
  </sheetPr>
  <dimension ref="B11:I41"/>
  <sheetViews>
    <sheetView showGridLines="0" zoomScaleNormal="100" workbookViewId="0">
      <selection activeCell="B42" sqref="B42"/>
    </sheetView>
  </sheetViews>
  <sheetFormatPr baseColWidth="10" defaultColWidth="11.44140625" defaultRowHeight="13.2"/>
  <cols>
    <col min="1" max="1" width="5.6640625" style="43" customWidth="1"/>
    <col min="2" max="2" width="42.33203125" style="43" customWidth="1"/>
    <col min="3" max="3" width="14" style="43" customWidth="1"/>
    <col min="4" max="4" width="14.88671875" style="43" bestFit="1" customWidth="1"/>
    <col min="5" max="5" width="34.88671875" style="43" customWidth="1"/>
    <col min="6" max="6" width="13.33203125" style="43" bestFit="1" customWidth="1"/>
    <col min="7" max="7" width="14.88671875" style="43" bestFit="1" customWidth="1"/>
    <col min="8" max="8" width="12.33203125" style="43" bestFit="1" customWidth="1"/>
    <col min="9" max="9" width="17.44140625" style="43" bestFit="1" customWidth="1"/>
    <col min="10" max="16384" width="11.44140625" style="43"/>
  </cols>
  <sheetData>
    <row r="11" spans="2:7" ht="13.8" thickBot="1">
      <c r="G11" s="44"/>
    </row>
    <row r="12" spans="2:7" ht="33.75" customHeight="1" thickBot="1">
      <c r="B12" s="100" t="s">
        <v>175</v>
      </c>
      <c r="C12" s="101"/>
      <c r="D12" s="101"/>
      <c r="E12" s="101"/>
      <c r="F12" s="101"/>
      <c r="G12" s="102"/>
    </row>
    <row r="13" spans="2:7" ht="16.5" customHeight="1">
      <c r="B13" s="45"/>
      <c r="C13" s="46"/>
      <c r="D13" s="46"/>
      <c r="E13" s="46"/>
      <c r="F13" s="46"/>
      <c r="G13" s="47"/>
    </row>
    <row r="14" spans="2:7" ht="13.8">
      <c r="B14" s="48" t="s">
        <v>56</v>
      </c>
      <c r="C14" s="49"/>
      <c r="D14" s="49"/>
      <c r="E14" s="50" t="s">
        <v>57</v>
      </c>
      <c r="F14" s="51"/>
      <c r="G14" s="52"/>
    </row>
    <row r="15" spans="2:7" ht="13.8">
      <c r="B15" s="48"/>
      <c r="C15" s="49"/>
      <c r="D15" s="49"/>
      <c r="E15" s="50"/>
      <c r="F15" s="51"/>
      <c r="G15" s="52"/>
    </row>
    <row r="16" spans="2:7" ht="13.8">
      <c r="B16" s="48"/>
      <c r="C16" s="49"/>
      <c r="D16" s="49"/>
      <c r="E16" s="50"/>
      <c r="F16" s="51"/>
      <c r="G16" s="52"/>
    </row>
    <row r="17" spans="2:9" ht="13.8">
      <c r="B17" s="53" t="s">
        <v>58</v>
      </c>
      <c r="C17" s="54">
        <v>3513176.95</v>
      </c>
      <c r="D17" s="49"/>
      <c r="E17" s="55" t="s">
        <v>71</v>
      </c>
      <c r="F17" s="56">
        <v>0</v>
      </c>
      <c r="G17" s="52"/>
    </row>
    <row r="18" spans="2:9" ht="13.8">
      <c r="B18" s="53" t="s">
        <v>59</v>
      </c>
      <c r="C18" s="54">
        <v>43607.38</v>
      </c>
      <c r="D18" s="49"/>
      <c r="E18" s="57" t="s">
        <v>62</v>
      </c>
      <c r="F18" s="56">
        <v>689293.24</v>
      </c>
      <c r="G18" s="52"/>
    </row>
    <row r="19" spans="2:9" ht="13.8">
      <c r="B19" s="53" t="s">
        <v>60</v>
      </c>
      <c r="C19" s="54">
        <v>0</v>
      </c>
      <c r="D19" s="58"/>
      <c r="E19" s="57" t="s">
        <v>109</v>
      </c>
      <c r="F19" s="56">
        <v>0</v>
      </c>
      <c r="G19" s="59"/>
    </row>
    <row r="20" spans="2:9" ht="27.6">
      <c r="B20" s="53" t="s">
        <v>61</v>
      </c>
      <c r="C20" s="54">
        <v>1532947</v>
      </c>
      <c r="E20" s="57" t="s">
        <v>72</v>
      </c>
      <c r="F20" s="56">
        <v>0</v>
      </c>
      <c r="G20" s="52"/>
    </row>
    <row r="21" spans="2:9" ht="27.6">
      <c r="B21" s="53" t="s">
        <v>73</v>
      </c>
      <c r="C21" s="54">
        <v>0</v>
      </c>
      <c r="E21" s="57" t="s">
        <v>63</v>
      </c>
      <c r="F21" s="56">
        <v>1532947</v>
      </c>
      <c r="G21" s="52"/>
    </row>
    <row r="22" spans="2:9" ht="13.8">
      <c r="B22" s="53"/>
      <c r="C22" s="54"/>
      <c r="E22" s="57" t="s">
        <v>163</v>
      </c>
      <c r="F22" s="56">
        <v>1980229.95</v>
      </c>
      <c r="G22" s="52"/>
    </row>
    <row r="23" spans="2:9" ht="14.4" thickBot="1">
      <c r="B23" s="53"/>
      <c r="C23" s="60"/>
      <c r="D23" s="61">
        <f>SUM(C17:C23)</f>
        <v>5089731.33</v>
      </c>
      <c r="E23" s="62"/>
      <c r="F23" s="63"/>
      <c r="G23" s="64">
        <f>SUM(F17:F23)</f>
        <v>4202470.1900000004</v>
      </c>
    </row>
    <row r="24" spans="2:9" ht="13.8">
      <c r="B24" s="65"/>
      <c r="C24" s="66"/>
      <c r="D24" s="58"/>
      <c r="E24" s="57"/>
      <c r="F24" s="51"/>
      <c r="G24" s="59"/>
    </row>
    <row r="25" spans="2:9" ht="27.6">
      <c r="B25" s="48" t="s">
        <v>141</v>
      </c>
      <c r="D25" s="54"/>
      <c r="E25" s="67" t="s">
        <v>64</v>
      </c>
      <c r="F25" s="54"/>
      <c r="G25" s="52"/>
    </row>
    <row r="26" spans="2:9" ht="13.8">
      <c r="B26" s="48"/>
      <c r="D26" s="54"/>
      <c r="E26" s="67"/>
      <c r="F26" s="66"/>
      <c r="G26" s="52"/>
    </row>
    <row r="27" spans="2:9" ht="27.6">
      <c r="B27" s="53" t="s">
        <v>100</v>
      </c>
      <c r="C27" s="54">
        <v>491092004.57999998</v>
      </c>
      <c r="D27" s="54"/>
      <c r="E27" s="57" t="s">
        <v>66</v>
      </c>
      <c r="F27" s="66">
        <v>897017504.55999994</v>
      </c>
      <c r="G27" s="52"/>
      <c r="I27" s="25"/>
    </row>
    <row r="28" spans="2:9" ht="25.5" customHeight="1">
      <c r="B28" s="53" t="s">
        <v>152</v>
      </c>
      <c r="C28" s="54">
        <v>558126373.78999996</v>
      </c>
      <c r="D28" s="54"/>
      <c r="E28" s="57" t="s">
        <v>164</v>
      </c>
      <c r="F28" s="66">
        <v>-15371525.090000004</v>
      </c>
      <c r="G28" s="52"/>
      <c r="I28" s="68"/>
    </row>
    <row r="29" spans="2:9" ht="13.8">
      <c r="B29" s="53" t="s">
        <v>65</v>
      </c>
      <c r="C29" s="54">
        <v>11736360.93</v>
      </c>
      <c r="D29" s="54"/>
      <c r="E29" s="57" t="s">
        <v>68</v>
      </c>
      <c r="F29" s="66">
        <v>-123030.69</v>
      </c>
      <c r="G29" s="52"/>
      <c r="H29" s="68"/>
    </row>
    <row r="30" spans="2:9" ht="27.6">
      <c r="B30" s="53" t="s">
        <v>67</v>
      </c>
      <c r="C30" s="54">
        <v>750101.07</v>
      </c>
      <c r="D30" s="54"/>
      <c r="E30" s="57" t="s">
        <v>79</v>
      </c>
      <c r="F30" s="66">
        <v>26753450.16</v>
      </c>
      <c r="G30" s="52"/>
    </row>
    <row r="31" spans="2:9" ht="13.8">
      <c r="B31" s="53" t="s">
        <v>154</v>
      </c>
      <c r="C31" s="54">
        <v>342077.04</v>
      </c>
      <c r="D31" s="54"/>
      <c r="E31" s="57" t="s">
        <v>158</v>
      </c>
      <c r="F31" s="66">
        <v>155158941.78999999</v>
      </c>
      <c r="G31" s="52"/>
    </row>
    <row r="32" spans="2:9" ht="13.8">
      <c r="B32" s="53" t="s">
        <v>69</v>
      </c>
      <c r="C32" s="54">
        <v>46539.199999999997</v>
      </c>
      <c r="D32" s="54"/>
      <c r="G32" s="52"/>
    </row>
    <row r="33" spans="2:9" ht="13.8">
      <c r="B33" s="69" t="s">
        <v>105</v>
      </c>
      <c r="C33" s="54">
        <v>206962.98</v>
      </c>
      <c r="D33" s="54"/>
      <c r="G33" s="52"/>
    </row>
    <row r="34" spans="2:9" ht="13.8">
      <c r="B34" s="69" t="s">
        <v>156</v>
      </c>
      <c r="C34" s="54">
        <v>247660</v>
      </c>
      <c r="D34" s="54"/>
      <c r="E34" s="57"/>
      <c r="F34" s="66"/>
      <c r="G34" s="52"/>
    </row>
    <row r="35" spans="2:9" ht="14.4" thickBot="1">
      <c r="B35" s="70"/>
      <c r="C35" s="54"/>
      <c r="D35" s="61">
        <f>SUM(C27:C35)</f>
        <v>1062548079.5899999</v>
      </c>
      <c r="E35" s="71"/>
      <c r="F35" s="71"/>
      <c r="G35" s="72">
        <f>SUM(F27:F35)</f>
        <v>1063435340.7299998</v>
      </c>
    </row>
    <row r="36" spans="2:9" ht="13.8">
      <c r="B36" s="70"/>
      <c r="D36" s="58">
        <f>SUM(D23,D35)</f>
        <v>1067637810.92</v>
      </c>
      <c r="G36" s="73">
        <f>+G35+G23</f>
        <v>1067637810.9199998</v>
      </c>
      <c r="H36" s="68"/>
      <c r="I36" s="68"/>
    </row>
    <row r="37" spans="2:9" ht="13.8">
      <c r="B37" s="70"/>
      <c r="D37" s="58"/>
      <c r="G37" s="74"/>
      <c r="I37" s="68"/>
    </row>
    <row r="38" spans="2:9" ht="14.4" thickBot="1">
      <c r="B38" s="75"/>
      <c r="C38" s="76"/>
      <c r="D38" s="77"/>
      <c r="E38" s="103"/>
      <c r="F38" s="103"/>
      <c r="G38" s="78"/>
    </row>
    <row r="39" spans="2:9" ht="13.8">
      <c r="B39" s="79"/>
      <c r="G39" s="68"/>
    </row>
    <row r="40" spans="2:9">
      <c r="D40" s="68"/>
    </row>
    <row r="41" spans="2:9">
      <c r="B41" s="43" t="s">
        <v>176</v>
      </c>
    </row>
  </sheetData>
  <mergeCells count="2">
    <mergeCell ref="B12:G12"/>
    <mergeCell ref="E38:F38"/>
  </mergeCells>
  <pageMargins left="0.70866141732283472" right="0.31496062992125984" top="0.74803149606299213" bottom="0.74803149606299213" header="0.31496062992125984" footer="0.31496062992125984"/>
  <pageSetup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A5792-580E-46A5-BF2B-EF63005CDCF8}">
  <dimension ref="A1:P73"/>
  <sheetViews>
    <sheetView zoomScaleNormal="100" workbookViewId="0">
      <selection activeCell="C77" sqref="C77"/>
    </sheetView>
  </sheetViews>
  <sheetFormatPr baseColWidth="10" defaultColWidth="9.109375" defaultRowHeight="15" customHeight="1"/>
  <cols>
    <col min="1" max="1" width="1.6640625" style="27" customWidth="1"/>
    <col min="2" max="3" width="15.109375" style="27" customWidth="1"/>
    <col min="4" max="4" width="10.44140625" style="27" bestFit="1" customWidth="1"/>
    <col min="5" max="5" width="15.109375" style="27" customWidth="1"/>
    <col min="6" max="6" width="41.88671875" style="27" customWidth="1"/>
    <col min="7" max="11" width="15.109375" style="27" customWidth="1"/>
    <col min="12" max="12" width="13" style="27" bestFit="1" customWidth="1"/>
    <col min="13" max="13" width="1.6640625" style="27" customWidth="1"/>
    <col min="14" max="14" width="9.109375" style="27"/>
    <col min="15" max="15" width="14.33203125" style="27" bestFit="1" customWidth="1"/>
    <col min="16" max="16" width="10.6640625" style="27" bestFit="1" customWidth="1"/>
    <col min="17" max="16384" width="9.109375" style="27"/>
  </cols>
  <sheetData>
    <row r="1" spans="1:13" ht="1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" customHeight="1">
      <c r="A2" s="26"/>
      <c r="B2" s="107" t="s">
        <v>80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26"/>
    </row>
    <row r="3" spans="1:13" ht="15" customHeight="1">
      <c r="A3" s="26"/>
      <c r="B3" s="107" t="s">
        <v>81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26"/>
    </row>
    <row r="4" spans="1:13" ht="15" customHeight="1">
      <c r="A4" s="26"/>
      <c r="B4" s="107" t="s">
        <v>82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26"/>
    </row>
    <row r="5" spans="1:13" ht="15" customHeight="1">
      <c r="A5" s="26"/>
      <c r="B5" s="107" t="s">
        <v>83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26"/>
    </row>
    <row r="6" spans="1:13" ht="15" customHeight="1">
      <c r="A6" s="26"/>
      <c r="B6" s="107" t="s">
        <v>177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26"/>
    </row>
    <row r="7" spans="1:13" ht="15" customHeight="1">
      <c r="A7" s="26"/>
      <c r="B7" s="107" t="s">
        <v>84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26"/>
    </row>
    <row r="8" spans="1:13" ht="15" customHeight="1">
      <c r="A8" s="26"/>
      <c r="B8" s="81"/>
      <c r="C8" s="81"/>
      <c r="D8" s="81"/>
      <c r="E8" s="82"/>
      <c r="F8" s="82"/>
      <c r="G8" s="82"/>
      <c r="H8" s="82"/>
      <c r="I8" s="82"/>
      <c r="J8" s="82"/>
      <c r="K8" s="82"/>
      <c r="L8" s="26"/>
      <c r="M8" s="26"/>
    </row>
    <row r="9" spans="1:13" ht="15" customHeight="1">
      <c r="A9" s="26"/>
      <c r="B9" s="104" t="s">
        <v>142</v>
      </c>
      <c r="C9" s="104" t="s">
        <v>143</v>
      </c>
      <c r="D9" s="104" t="s">
        <v>85</v>
      </c>
      <c r="E9" s="104" t="s">
        <v>144</v>
      </c>
      <c r="F9" s="104" t="s">
        <v>86</v>
      </c>
      <c r="G9" s="104" t="s">
        <v>87</v>
      </c>
      <c r="H9" s="104"/>
      <c r="I9" s="104" t="s">
        <v>88</v>
      </c>
      <c r="J9" s="104"/>
      <c r="K9" s="104" t="s">
        <v>89</v>
      </c>
      <c r="L9" s="104"/>
      <c r="M9" s="26"/>
    </row>
    <row r="10" spans="1:13" ht="15" customHeight="1">
      <c r="A10" s="26"/>
      <c r="B10" s="104"/>
      <c r="C10" s="104"/>
      <c r="D10" s="104"/>
      <c r="E10" s="104"/>
      <c r="F10" s="104"/>
      <c r="G10" s="83" t="s">
        <v>90</v>
      </c>
      <c r="H10" s="83" t="s">
        <v>91</v>
      </c>
      <c r="I10" s="83" t="s">
        <v>92</v>
      </c>
      <c r="J10" s="83" t="s">
        <v>93</v>
      </c>
      <c r="K10" s="83" t="s">
        <v>90</v>
      </c>
      <c r="L10" s="83" t="s">
        <v>91</v>
      </c>
      <c r="M10" s="26"/>
    </row>
    <row r="11" spans="1:13" ht="15" customHeight="1">
      <c r="A11" s="26"/>
      <c r="B11" s="84" t="s">
        <v>145</v>
      </c>
      <c r="C11" s="84" t="s">
        <v>146</v>
      </c>
      <c r="D11" s="84" t="s">
        <v>94</v>
      </c>
      <c r="E11" s="84" t="s">
        <v>147</v>
      </c>
      <c r="F11" s="85" t="s">
        <v>58</v>
      </c>
      <c r="G11" s="86">
        <v>2517067.19</v>
      </c>
      <c r="H11" s="86">
        <v>0</v>
      </c>
      <c r="I11" s="86">
        <v>13542770.199999999</v>
      </c>
      <c r="J11" s="86">
        <v>12546660.439999999</v>
      </c>
      <c r="K11" s="86">
        <v>3513176.95</v>
      </c>
      <c r="L11" s="86">
        <v>0</v>
      </c>
      <c r="M11" s="26"/>
    </row>
    <row r="12" spans="1:13" ht="15" customHeight="1">
      <c r="A12" s="26"/>
      <c r="B12" s="84" t="s">
        <v>145</v>
      </c>
      <c r="C12" s="84" t="s">
        <v>146</v>
      </c>
      <c r="D12" s="84" t="s">
        <v>95</v>
      </c>
      <c r="E12" s="84" t="s">
        <v>147</v>
      </c>
      <c r="F12" s="85" t="s">
        <v>59</v>
      </c>
      <c r="G12" s="86">
        <v>0</v>
      </c>
      <c r="H12" s="86">
        <v>0</v>
      </c>
      <c r="I12" s="86">
        <v>43607.38</v>
      </c>
      <c r="J12" s="86">
        <v>0</v>
      </c>
      <c r="K12" s="86">
        <v>43607.38</v>
      </c>
      <c r="L12" s="86">
        <v>0</v>
      </c>
      <c r="M12" s="26"/>
    </row>
    <row r="13" spans="1:13" ht="15" customHeight="1">
      <c r="A13" s="26"/>
      <c r="B13" s="84" t="s">
        <v>145</v>
      </c>
      <c r="C13" s="84" t="s">
        <v>146</v>
      </c>
      <c r="D13" s="84" t="s">
        <v>96</v>
      </c>
      <c r="E13" s="84" t="s">
        <v>147</v>
      </c>
      <c r="F13" s="85" t="s">
        <v>61</v>
      </c>
      <c r="G13" s="86">
        <v>0</v>
      </c>
      <c r="H13" s="86">
        <v>0</v>
      </c>
      <c r="I13" s="86">
        <v>1532947</v>
      </c>
      <c r="J13" s="86">
        <v>0</v>
      </c>
      <c r="K13" s="86">
        <v>1532947</v>
      </c>
      <c r="L13" s="86">
        <v>0</v>
      </c>
      <c r="M13" s="26"/>
    </row>
    <row r="14" spans="1:13" ht="15" customHeight="1">
      <c r="A14" s="26"/>
      <c r="B14" s="84" t="s">
        <v>145</v>
      </c>
      <c r="C14" s="84" t="s">
        <v>146</v>
      </c>
      <c r="D14" s="84" t="s">
        <v>97</v>
      </c>
      <c r="E14" s="84" t="s">
        <v>147</v>
      </c>
      <c r="F14" s="85" t="s">
        <v>98</v>
      </c>
      <c r="G14" s="86">
        <v>4644.08</v>
      </c>
      <c r="H14" s="86">
        <v>0</v>
      </c>
      <c r="I14" s="86">
        <v>0</v>
      </c>
      <c r="J14" s="86">
        <v>4644.08</v>
      </c>
      <c r="K14" s="86">
        <v>0</v>
      </c>
      <c r="L14" s="86">
        <v>0</v>
      </c>
      <c r="M14" s="26"/>
    </row>
    <row r="15" spans="1:13" ht="19.2">
      <c r="A15" s="26"/>
      <c r="B15" s="84" t="s">
        <v>145</v>
      </c>
      <c r="C15" s="84" t="s">
        <v>146</v>
      </c>
      <c r="D15" s="84" t="s">
        <v>99</v>
      </c>
      <c r="E15" s="84" t="s">
        <v>147</v>
      </c>
      <c r="F15" s="85" t="s">
        <v>100</v>
      </c>
      <c r="G15" s="86">
        <v>482452759.17000002</v>
      </c>
      <c r="H15" s="86">
        <v>0</v>
      </c>
      <c r="I15" s="86">
        <v>26753450.16</v>
      </c>
      <c r="J15" s="86">
        <v>18114204.75</v>
      </c>
      <c r="K15" s="86">
        <v>491092004.57999998</v>
      </c>
      <c r="L15" s="86">
        <v>0</v>
      </c>
      <c r="M15" s="26"/>
    </row>
    <row r="16" spans="1:13" ht="15" customHeight="1">
      <c r="A16" s="26"/>
      <c r="B16" s="84" t="s">
        <v>145</v>
      </c>
      <c r="C16" s="84" t="s">
        <v>146</v>
      </c>
      <c r="D16" s="84" t="s">
        <v>151</v>
      </c>
      <c r="E16" s="84" t="s">
        <v>147</v>
      </c>
      <c r="F16" s="85" t="s">
        <v>152</v>
      </c>
      <c r="G16" s="86">
        <v>558126373.78999996</v>
      </c>
      <c r="H16" s="86">
        <v>0</v>
      </c>
      <c r="I16" s="86">
        <v>0</v>
      </c>
      <c r="J16" s="86">
        <v>0</v>
      </c>
      <c r="K16" s="86">
        <v>558126373.78999996</v>
      </c>
      <c r="L16" s="86">
        <v>0</v>
      </c>
      <c r="M16" s="26"/>
    </row>
    <row r="17" spans="1:16" ht="15" customHeight="1">
      <c r="A17" s="26"/>
      <c r="B17" s="84" t="s">
        <v>145</v>
      </c>
      <c r="C17" s="84" t="s">
        <v>146</v>
      </c>
      <c r="D17" s="84" t="s">
        <v>101</v>
      </c>
      <c r="E17" s="84" t="s">
        <v>147</v>
      </c>
      <c r="F17" s="85" t="s">
        <v>65</v>
      </c>
      <c r="G17" s="86">
        <v>11736360.93</v>
      </c>
      <c r="H17" s="86">
        <v>0</v>
      </c>
      <c r="I17" s="86">
        <v>0</v>
      </c>
      <c r="J17" s="86">
        <v>0</v>
      </c>
      <c r="K17" s="86">
        <v>11736360.93</v>
      </c>
      <c r="L17" s="86">
        <v>0</v>
      </c>
      <c r="M17" s="26"/>
    </row>
    <row r="18" spans="1:16" ht="15" customHeight="1">
      <c r="A18" s="26"/>
      <c r="B18" s="84" t="s">
        <v>145</v>
      </c>
      <c r="C18" s="84" t="s">
        <v>146</v>
      </c>
      <c r="D18" s="84" t="s">
        <v>102</v>
      </c>
      <c r="E18" s="84" t="s">
        <v>147</v>
      </c>
      <c r="F18" s="85" t="s">
        <v>67</v>
      </c>
      <c r="G18" s="86">
        <v>750101.07</v>
      </c>
      <c r="H18" s="86">
        <v>0</v>
      </c>
      <c r="I18" s="86">
        <v>0</v>
      </c>
      <c r="J18" s="86">
        <v>0</v>
      </c>
      <c r="K18" s="86">
        <v>750101.07</v>
      </c>
      <c r="L18" s="86">
        <v>0</v>
      </c>
      <c r="M18" s="26"/>
    </row>
    <row r="19" spans="1:16" ht="15" customHeight="1">
      <c r="A19" s="26"/>
      <c r="B19" s="84" t="s">
        <v>145</v>
      </c>
      <c r="C19" s="84" t="s">
        <v>146</v>
      </c>
      <c r="D19" s="84" t="s">
        <v>153</v>
      </c>
      <c r="E19" s="84" t="s">
        <v>147</v>
      </c>
      <c r="F19" s="85" t="s">
        <v>154</v>
      </c>
      <c r="G19" s="86">
        <v>342077.04</v>
      </c>
      <c r="H19" s="86">
        <v>0</v>
      </c>
      <c r="I19" s="86">
        <v>0</v>
      </c>
      <c r="J19" s="86">
        <v>0</v>
      </c>
      <c r="K19" s="86">
        <v>342077.04</v>
      </c>
      <c r="L19" s="86">
        <v>0</v>
      </c>
      <c r="M19" s="26"/>
    </row>
    <row r="20" spans="1:16" ht="15" customHeight="1">
      <c r="A20" s="26"/>
      <c r="B20" s="84" t="s">
        <v>145</v>
      </c>
      <c r="C20" s="84" t="s">
        <v>146</v>
      </c>
      <c r="D20" s="84" t="s">
        <v>103</v>
      </c>
      <c r="E20" s="84" t="s">
        <v>147</v>
      </c>
      <c r="F20" s="85" t="s">
        <v>69</v>
      </c>
      <c r="G20" s="86">
        <v>46539.199999999997</v>
      </c>
      <c r="H20" s="86">
        <v>0</v>
      </c>
      <c r="I20" s="86">
        <v>0</v>
      </c>
      <c r="J20" s="86">
        <v>0</v>
      </c>
      <c r="K20" s="86">
        <v>46539.199999999997</v>
      </c>
      <c r="L20" s="86">
        <v>0</v>
      </c>
      <c r="M20" s="26"/>
    </row>
    <row r="21" spans="1:16" ht="15" customHeight="1">
      <c r="A21" s="26"/>
      <c r="B21" s="84" t="s">
        <v>145</v>
      </c>
      <c r="C21" s="84" t="s">
        <v>146</v>
      </c>
      <c r="D21" s="84" t="s">
        <v>104</v>
      </c>
      <c r="E21" s="84" t="s">
        <v>147</v>
      </c>
      <c r="F21" s="85" t="s">
        <v>105</v>
      </c>
      <c r="G21" s="86">
        <v>206962.98</v>
      </c>
      <c r="H21" s="86">
        <v>0</v>
      </c>
      <c r="I21" s="86">
        <v>0</v>
      </c>
      <c r="J21" s="86">
        <v>0</v>
      </c>
      <c r="K21" s="86">
        <v>206962.98</v>
      </c>
      <c r="L21" s="86">
        <v>0</v>
      </c>
      <c r="M21" s="26"/>
    </row>
    <row r="22" spans="1:16" ht="15" customHeight="1">
      <c r="A22" s="26"/>
      <c r="B22" s="84" t="s">
        <v>145</v>
      </c>
      <c r="C22" s="84" t="s">
        <v>146</v>
      </c>
      <c r="D22" s="84" t="s">
        <v>155</v>
      </c>
      <c r="E22" s="84" t="s">
        <v>147</v>
      </c>
      <c r="F22" s="85" t="s">
        <v>156</v>
      </c>
      <c r="G22" s="86">
        <v>247660</v>
      </c>
      <c r="H22" s="86">
        <v>0</v>
      </c>
      <c r="I22" s="86">
        <v>0</v>
      </c>
      <c r="J22" s="86">
        <v>0</v>
      </c>
      <c r="K22" s="86">
        <v>247660</v>
      </c>
      <c r="L22" s="86">
        <v>0</v>
      </c>
      <c r="M22" s="26"/>
      <c r="O22" s="87"/>
    </row>
    <row r="23" spans="1:16" ht="15" customHeight="1">
      <c r="A23" s="26"/>
      <c r="B23" s="84" t="s">
        <v>145</v>
      </c>
      <c r="C23" s="84" t="s">
        <v>146</v>
      </c>
      <c r="D23" s="84" t="s">
        <v>106</v>
      </c>
      <c r="E23" s="84" t="s">
        <v>148</v>
      </c>
      <c r="F23" s="85" t="s">
        <v>71</v>
      </c>
      <c r="G23" s="86">
        <v>0</v>
      </c>
      <c r="H23" s="86">
        <v>0</v>
      </c>
      <c r="I23" s="86">
        <v>108195659.3</v>
      </c>
      <c r="J23" s="86">
        <v>108195659.3</v>
      </c>
      <c r="K23" s="86">
        <v>0</v>
      </c>
      <c r="L23" s="86">
        <v>0</v>
      </c>
      <c r="M23" s="26"/>
    </row>
    <row r="24" spans="1:16" ht="15" customHeight="1">
      <c r="A24" s="26"/>
      <c r="B24" s="84" t="s">
        <v>145</v>
      </c>
      <c r="C24" s="84" t="s">
        <v>146</v>
      </c>
      <c r="D24" s="84" t="s">
        <v>107</v>
      </c>
      <c r="E24" s="84" t="s">
        <v>148</v>
      </c>
      <c r="F24" s="85" t="s">
        <v>62</v>
      </c>
      <c r="G24" s="86">
        <v>0</v>
      </c>
      <c r="H24" s="86">
        <v>1871886.6</v>
      </c>
      <c r="I24" s="86">
        <v>21735304.649999999</v>
      </c>
      <c r="J24" s="86">
        <v>20552711.289999999</v>
      </c>
      <c r="K24" s="86">
        <v>0</v>
      </c>
      <c r="L24" s="86">
        <v>689293.24</v>
      </c>
      <c r="M24" s="26"/>
    </row>
    <row r="25" spans="1:16" ht="15" customHeight="1">
      <c r="A25" s="26"/>
      <c r="B25" s="84" t="s">
        <v>145</v>
      </c>
      <c r="C25" s="84" t="s">
        <v>146</v>
      </c>
      <c r="D25" s="84" t="s">
        <v>108</v>
      </c>
      <c r="E25" s="84" t="s">
        <v>148</v>
      </c>
      <c r="F25" s="85" t="s">
        <v>109</v>
      </c>
      <c r="G25" s="86">
        <v>0</v>
      </c>
      <c r="H25" s="86">
        <v>0</v>
      </c>
      <c r="I25" s="86">
        <v>40200</v>
      </c>
      <c r="J25" s="86">
        <v>40200</v>
      </c>
      <c r="K25" s="86">
        <v>0</v>
      </c>
      <c r="L25" s="86">
        <v>0</v>
      </c>
      <c r="M25" s="26"/>
    </row>
    <row r="26" spans="1:16" ht="15" customHeight="1">
      <c r="A26" s="26"/>
      <c r="B26" s="84" t="s">
        <v>145</v>
      </c>
      <c r="C26" s="84" t="s">
        <v>146</v>
      </c>
      <c r="D26" s="84" t="s">
        <v>110</v>
      </c>
      <c r="E26" s="84" t="s">
        <v>148</v>
      </c>
      <c r="F26" s="85" t="s">
        <v>72</v>
      </c>
      <c r="G26" s="86">
        <v>0</v>
      </c>
      <c r="H26" s="86">
        <v>715</v>
      </c>
      <c r="I26" s="86">
        <v>34137088.850000001</v>
      </c>
      <c r="J26" s="86">
        <v>34136373.850000001</v>
      </c>
      <c r="K26" s="86">
        <v>0</v>
      </c>
      <c r="L26" s="86">
        <v>0</v>
      </c>
      <c r="M26" s="26"/>
    </row>
    <row r="27" spans="1:16" ht="15" customHeight="1">
      <c r="A27" s="26"/>
      <c r="B27" s="84" t="s">
        <v>145</v>
      </c>
      <c r="C27" s="84" t="s">
        <v>146</v>
      </c>
      <c r="D27" s="84" t="s">
        <v>111</v>
      </c>
      <c r="E27" s="84" t="s">
        <v>148</v>
      </c>
      <c r="F27" s="85" t="s">
        <v>63</v>
      </c>
      <c r="G27" s="86">
        <v>0</v>
      </c>
      <c r="H27" s="86">
        <v>0</v>
      </c>
      <c r="I27" s="86">
        <v>1532947</v>
      </c>
      <c r="J27" s="86">
        <v>3065894</v>
      </c>
      <c r="K27" s="86">
        <v>0</v>
      </c>
      <c r="L27" s="86">
        <v>1532947</v>
      </c>
      <c r="M27" s="26"/>
    </row>
    <row r="28" spans="1:16" ht="15" customHeight="1">
      <c r="A28" s="26"/>
      <c r="B28" s="84" t="s">
        <v>145</v>
      </c>
      <c r="C28" s="84" t="s">
        <v>146</v>
      </c>
      <c r="D28" s="84" t="s">
        <v>112</v>
      </c>
      <c r="E28" s="84" t="s">
        <v>148</v>
      </c>
      <c r="F28" s="85" t="s">
        <v>113</v>
      </c>
      <c r="G28" s="86">
        <v>0</v>
      </c>
      <c r="H28" s="86">
        <v>0</v>
      </c>
      <c r="I28" s="86">
        <v>1872601.6</v>
      </c>
      <c r="J28" s="86">
        <v>1872601.6</v>
      </c>
      <c r="K28" s="86">
        <v>0</v>
      </c>
      <c r="L28" s="86">
        <v>0</v>
      </c>
      <c r="M28" s="88"/>
    </row>
    <row r="29" spans="1:16" ht="15" customHeight="1">
      <c r="A29" s="26"/>
      <c r="B29" s="84" t="s">
        <v>145</v>
      </c>
      <c r="C29" s="84" t="s">
        <v>146</v>
      </c>
      <c r="D29" s="84" t="s">
        <v>114</v>
      </c>
      <c r="E29" s="84" t="s">
        <v>148</v>
      </c>
      <c r="F29" s="85" t="s">
        <v>115</v>
      </c>
      <c r="G29" s="86">
        <v>0</v>
      </c>
      <c r="H29" s="86">
        <v>2517067.19</v>
      </c>
      <c r="I29" s="86">
        <v>12546660.439999999</v>
      </c>
      <c r="J29" s="86">
        <v>12009823.199999999</v>
      </c>
      <c r="K29" s="86">
        <v>0</v>
      </c>
      <c r="L29" s="86">
        <v>1980229.95</v>
      </c>
      <c r="M29" s="26"/>
    </row>
    <row r="30" spans="1:16" ht="15" customHeight="1">
      <c r="A30" s="26"/>
      <c r="B30" s="84" t="s">
        <v>145</v>
      </c>
      <c r="C30" s="84" t="s">
        <v>146</v>
      </c>
      <c r="D30" s="84" t="s">
        <v>78</v>
      </c>
      <c r="E30" s="84" t="s">
        <v>148</v>
      </c>
      <c r="F30" s="85" t="s">
        <v>53</v>
      </c>
      <c r="G30" s="86">
        <v>0</v>
      </c>
      <c r="H30" s="86">
        <v>0</v>
      </c>
      <c r="I30" s="86">
        <v>0</v>
      </c>
      <c r="J30" s="86">
        <v>165641199.36000001</v>
      </c>
      <c r="K30" s="86">
        <v>0</v>
      </c>
      <c r="L30" s="86">
        <v>165641199.36000001</v>
      </c>
      <c r="M30" s="26"/>
      <c r="P30" s="87"/>
    </row>
    <row r="31" spans="1:16" ht="15" customHeight="1">
      <c r="A31" s="26"/>
      <c r="B31" s="84" t="s">
        <v>145</v>
      </c>
      <c r="C31" s="84" t="s">
        <v>146</v>
      </c>
      <c r="D31" s="84" t="s">
        <v>54</v>
      </c>
      <c r="E31" s="84" t="s">
        <v>148</v>
      </c>
      <c r="F31" s="85" t="s">
        <v>55</v>
      </c>
      <c r="G31" s="86">
        <v>0</v>
      </c>
      <c r="H31" s="86">
        <v>100037966.02</v>
      </c>
      <c r="I31" s="86">
        <v>100037966.02</v>
      </c>
      <c r="J31" s="86">
        <v>0</v>
      </c>
      <c r="K31" s="86">
        <v>0</v>
      </c>
      <c r="L31" s="86">
        <v>0</v>
      </c>
      <c r="M31" s="26"/>
      <c r="O31" s="87"/>
    </row>
    <row r="32" spans="1:16" ht="15" customHeight="1">
      <c r="A32" s="26"/>
      <c r="B32" s="84" t="s">
        <v>145</v>
      </c>
      <c r="C32" s="84" t="s">
        <v>146</v>
      </c>
      <c r="D32" s="84" t="s">
        <v>116</v>
      </c>
      <c r="E32" s="84" t="s">
        <v>148</v>
      </c>
      <c r="F32" s="85" t="s">
        <v>66</v>
      </c>
      <c r="G32" s="86">
        <v>0</v>
      </c>
      <c r="H32" s="86">
        <v>796966999.53999996</v>
      </c>
      <c r="I32" s="86">
        <v>0</v>
      </c>
      <c r="J32" s="86">
        <v>100050505.02</v>
      </c>
      <c r="K32" s="86">
        <v>0</v>
      </c>
      <c r="L32" s="86">
        <v>897017504.55999994</v>
      </c>
      <c r="M32" s="26"/>
      <c r="O32" s="87"/>
      <c r="P32" s="87"/>
    </row>
    <row r="33" spans="1:13" ht="15" customHeight="1">
      <c r="A33" s="26"/>
      <c r="B33" s="84" t="s">
        <v>145</v>
      </c>
      <c r="C33" s="84" t="s">
        <v>146</v>
      </c>
      <c r="D33" s="84" t="s">
        <v>157</v>
      </c>
      <c r="E33" s="84" t="s">
        <v>148</v>
      </c>
      <c r="F33" s="85" t="s">
        <v>158</v>
      </c>
      <c r="G33" s="86">
        <v>0</v>
      </c>
      <c r="H33" s="86">
        <v>155158941.78999999</v>
      </c>
      <c r="I33" s="86">
        <v>0</v>
      </c>
      <c r="J33" s="86">
        <v>0</v>
      </c>
      <c r="K33" s="86">
        <v>0</v>
      </c>
      <c r="L33" s="86">
        <v>155158941.78999999</v>
      </c>
      <c r="M33" s="26"/>
    </row>
    <row r="34" spans="1:13" ht="15" customHeight="1">
      <c r="A34" s="26"/>
      <c r="B34" s="84" t="s">
        <v>145</v>
      </c>
      <c r="C34" s="84" t="s">
        <v>146</v>
      </c>
      <c r="D34" s="84" t="s">
        <v>117</v>
      </c>
      <c r="E34" s="84" t="s">
        <v>148</v>
      </c>
      <c r="F34" s="85" t="s">
        <v>68</v>
      </c>
      <c r="G34" s="86">
        <v>0</v>
      </c>
      <c r="H34" s="86">
        <v>-123030.69</v>
      </c>
      <c r="I34" s="86">
        <v>0</v>
      </c>
      <c r="J34" s="86">
        <v>0</v>
      </c>
      <c r="K34" s="86">
        <v>0</v>
      </c>
      <c r="L34" s="86">
        <v>-123030.69</v>
      </c>
      <c r="M34" s="26"/>
    </row>
    <row r="35" spans="1:13" ht="15" customHeight="1">
      <c r="A35" s="26"/>
      <c r="B35" s="84" t="s">
        <v>145</v>
      </c>
      <c r="C35" s="84" t="s">
        <v>146</v>
      </c>
      <c r="D35" s="84" t="s">
        <v>118</v>
      </c>
      <c r="E35" s="84" t="s">
        <v>148</v>
      </c>
      <c r="F35" s="85" t="s">
        <v>79</v>
      </c>
      <c r="G35" s="86">
        <v>0</v>
      </c>
      <c r="H35" s="86">
        <v>0</v>
      </c>
      <c r="I35" s="86">
        <v>0</v>
      </c>
      <c r="J35" s="86">
        <v>26753450.16</v>
      </c>
      <c r="K35" s="86">
        <v>0</v>
      </c>
      <c r="L35" s="86">
        <v>26753450.16</v>
      </c>
      <c r="M35" s="26"/>
    </row>
    <row r="36" spans="1:13" ht="15" customHeight="1">
      <c r="A36" s="26"/>
      <c r="B36" s="84" t="s">
        <v>145</v>
      </c>
      <c r="C36" s="84" t="s">
        <v>146</v>
      </c>
      <c r="D36" s="84" t="s">
        <v>22</v>
      </c>
      <c r="E36" s="84" t="s">
        <v>147</v>
      </c>
      <c r="F36" s="85" t="s">
        <v>23</v>
      </c>
      <c r="G36" s="86">
        <v>0</v>
      </c>
      <c r="H36" s="86">
        <v>0</v>
      </c>
      <c r="I36" s="86">
        <v>20060847.350000001</v>
      </c>
      <c r="J36" s="86">
        <v>1808.14</v>
      </c>
      <c r="K36" s="86">
        <v>20059039.210000001</v>
      </c>
      <c r="L36" s="86">
        <v>0</v>
      </c>
      <c r="M36" s="26"/>
    </row>
    <row r="37" spans="1:13" ht="15" customHeight="1">
      <c r="A37" s="26"/>
      <c r="B37" s="84" t="s">
        <v>145</v>
      </c>
      <c r="C37" s="84" t="s">
        <v>146</v>
      </c>
      <c r="D37" s="84" t="s">
        <v>24</v>
      </c>
      <c r="E37" s="84" t="s">
        <v>147</v>
      </c>
      <c r="F37" s="85" t="s">
        <v>25</v>
      </c>
      <c r="G37" s="86">
        <v>0</v>
      </c>
      <c r="H37" s="86">
        <v>0</v>
      </c>
      <c r="I37" s="86">
        <v>35916287.909999996</v>
      </c>
      <c r="J37" s="86">
        <v>17748.3</v>
      </c>
      <c r="K37" s="86">
        <v>35898539.609999999</v>
      </c>
      <c r="L37" s="86">
        <v>0</v>
      </c>
      <c r="M37" s="26"/>
    </row>
    <row r="38" spans="1:13" ht="15" customHeight="1">
      <c r="A38" s="26"/>
      <c r="B38" s="84" t="s">
        <v>145</v>
      </c>
      <c r="C38" s="84" t="s">
        <v>146</v>
      </c>
      <c r="D38" s="84" t="s">
        <v>26</v>
      </c>
      <c r="E38" s="84" t="s">
        <v>147</v>
      </c>
      <c r="F38" s="85" t="s">
        <v>27</v>
      </c>
      <c r="G38" s="86">
        <v>0</v>
      </c>
      <c r="H38" s="86">
        <v>0</v>
      </c>
      <c r="I38" s="86">
        <v>662374.97</v>
      </c>
      <c r="J38" s="86">
        <v>0</v>
      </c>
      <c r="K38" s="86">
        <v>662374.97</v>
      </c>
      <c r="L38" s="86">
        <v>0</v>
      </c>
      <c r="M38" s="26"/>
    </row>
    <row r="39" spans="1:13" ht="15" customHeight="1">
      <c r="A39" s="26"/>
      <c r="B39" s="84" t="s">
        <v>145</v>
      </c>
      <c r="C39" s="84" t="s">
        <v>146</v>
      </c>
      <c r="D39" s="84" t="s">
        <v>28</v>
      </c>
      <c r="E39" s="84" t="s">
        <v>147</v>
      </c>
      <c r="F39" s="85" t="s">
        <v>29</v>
      </c>
      <c r="G39" s="86">
        <v>0</v>
      </c>
      <c r="H39" s="86">
        <v>0</v>
      </c>
      <c r="I39" s="86">
        <v>5418509.9699999997</v>
      </c>
      <c r="J39" s="86">
        <v>0</v>
      </c>
      <c r="K39" s="86">
        <v>5418509.9699999997</v>
      </c>
      <c r="L39" s="86">
        <v>0</v>
      </c>
      <c r="M39" s="26"/>
    </row>
    <row r="40" spans="1:13" ht="15" customHeight="1">
      <c r="A40" s="26"/>
      <c r="B40" s="84" t="s">
        <v>145</v>
      </c>
      <c r="C40" s="84" t="s">
        <v>146</v>
      </c>
      <c r="D40" s="84" t="s">
        <v>30</v>
      </c>
      <c r="E40" s="84" t="s">
        <v>147</v>
      </c>
      <c r="F40" s="85" t="s">
        <v>31</v>
      </c>
      <c r="G40" s="86">
        <v>0</v>
      </c>
      <c r="H40" s="86">
        <v>0</v>
      </c>
      <c r="I40" s="86">
        <v>80239332.510000005</v>
      </c>
      <c r="J40" s="86">
        <v>6867.86</v>
      </c>
      <c r="K40" s="86">
        <v>80232464.650000006</v>
      </c>
      <c r="L40" s="86">
        <v>0</v>
      </c>
      <c r="M40" s="26"/>
    </row>
    <row r="41" spans="1:13" ht="19.2">
      <c r="A41" s="26"/>
      <c r="B41" s="84" t="s">
        <v>145</v>
      </c>
      <c r="C41" s="84" t="s">
        <v>146</v>
      </c>
      <c r="D41" s="84" t="s">
        <v>32</v>
      </c>
      <c r="E41" s="84" t="s">
        <v>147</v>
      </c>
      <c r="F41" s="85" t="s">
        <v>73</v>
      </c>
      <c r="G41" s="86">
        <v>0</v>
      </c>
      <c r="H41" s="86">
        <v>0</v>
      </c>
      <c r="I41" s="86">
        <v>281251.78000000003</v>
      </c>
      <c r="J41" s="86">
        <v>0</v>
      </c>
      <c r="K41" s="86">
        <v>281251.78000000003</v>
      </c>
      <c r="L41" s="86">
        <v>0</v>
      </c>
      <c r="M41" s="26"/>
    </row>
    <row r="42" spans="1:13" ht="15" customHeight="1">
      <c r="A42" s="26"/>
      <c r="B42" s="84" t="s">
        <v>145</v>
      </c>
      <c r="C42" s="84" t="s">
        <v>146</v>
      </c>
      <c r="D42" s="84" t="s">
        <v>33</v>
      </c>
      <c r="E42" s="84" t="s">
        <v>147</v>
      </c>
      <c r="F42" s="85" t="s">
        <v>34</v>
      </c>
      <c r="G42" s="86">
        <v>0</v>
      </c>
      <c r="H42" s="86">
        <v>0</v>
      </c>
      <c r="I42" s="86">
        <v>45223.31</v>
      </c>
      <c r="J42" s="86">
        <v>0</v>
      </c>
      <c r="K42" s="86">
        <v>45223.31</v>
      </c>
      <c r="L42" s="86">
        <v>0</v>
      </c>
      <c r="M42" s="26"/>
    </row>
    <row r="43" spans="1:13" ht="15" customHeight="1">
      <c r="A43" s="26"/>
      <c r="B43" s="84" t="s">
        <v>145</v>
      </c>
      <c r="C43" s="84" t="s">
        <v>146</v>
      </c>
      <c r="D43" s="84" t="s">
        <v>35</v>
      </c>
      <c r="E43" s="84" t="s">
        <v>147</v>
      </c>
      <c r="F43" s="85" t="s">
        <v>36</v>
      </c>
      <c r="G43" s="86">
        <v>0</v>
      </c>
      <c r="H43" s="86">
        <v>0</v>
      </c>
      <c r="I43" s="86">
        <v>128081.59</v>
      </c>
      <c r="J43" s="86">
        <v>0</v>
      </c>
      <c r="K43" s="86">
        <v>128081.59</v>
      </c>
      <c r="L43" s="86">
        <v>0</v>
      </c>
      <c r="M43" s="26"/>
    </row>
    <row r="44" spans="1:13" ht="15" customHeight="1">
      <c r="A44" s="26"/>
      <c r="B44" s="84" t="s">
        <v>145</v>
      </c>
      <c r="C44" s="84" t="s">
        <v>146</v>
      </c>
      <c r="D44" s="84" t="s">
        <v>165</v>
      </c>
      <c r="E44" s="84" t="s">
        <v>147</v>
      </c>
      <c r="F44" s="85" t="s">
        <v>166</v>
      </c>
      <c r="G44" s="86">
        <v>0</v>
      </c>
      <c r="H44" s="86">
        <v>0</v>
      </c>
      <c r="I44" s="86">
        <v>1148.4000000000001</v>
      </c>
      <c r="J44" s="86">
        <v>0.38</v>
      </c>
      <c r="K44" s="86">
        <v>1148.02</v>
      </c>
      <c r="L44" s="86">
        <v>0</v>
      </c>
      <c r="M44" s="26"/>
    </row>
    <row r="45" spans="1:13" ht="15" customHeight="1">
      <c r="A45" s="26"/>
      <c r="B45" s="84" t="s">
        <v>145</v>
      </c>
      <c r="C45" s="84" t="s">
        <v>146</v>
      </c>
      <c r="D45" s="84" t="s">
        <v>37</v>
      </c>
      <c r="E45" s="84" t="s">
        <v>147</v>
      </c>
      <c r="F45" s="85" t="s">
        <v>38</v>
      </c>
      <c r="G45" s="86">
        <v>0</v>
      </c>
      <c r="H45" s="86">
        <v>0</v>
      </c>
      <c r="I45" s="86">
        <v>144975.66</v>
      </c>
      <c r="J45" s="86">
        <v>0</v>
      </c>
      <c r="K45" s="86">
        <v>144975.66</v>
      </c>
      <c r="L45" s="86">
        <v>0</v>
      </c>
      <c r="M45" s="26"/>
    </row>
    <row r="46" spans="1:13" ht="19.2">
      <c r="A46" s="26"/>
      <c r="B46" s="84" t="s">
        <v>145</v>
      </c>
      <c r="C46" s="84" t="s">
        <v>146</v>
      </c>
      <c r="D46" s="84" t="s">
        <v>167</v>
      </c>
      <c r="E46" s="84" t="s">
        <v>147</v>
      </c>
      <c r="F46" s="85" t="s">
        <v>168</v>
      </c>
      <c r="G46" s="86">
        <v>0</v>
      </c>
      <c r="H46" s="86">
        <v>0</v>
      </c>
      <c r="I46" s="86">
        <v>12508.72</v>
      </c>
      <c r="J46" s="86">
        <v>0</v>
      </c>
      <c r="K46" s="86">
        <v>12508.72</v>
      </c>
      <c r="L46" s="86">
        <v>0</v>
      </c>
      <c r="M46" s="26"/>
    </row>
    <row r="47" spans="1:13" ht="15" customHeight="1">
      <c r="A47" s="26"/>
      <c r="B47" s="84" t="s">
        <v>145</v>
      </c>
      <c r="C47" s="84" t="s">
        <v>146</v>
      </c>
      <c r="D47" s="84" t="s">
        <v>169</v>
      </c>
      <c r="E47" s="84" t="s">
        <v>147</v>
      </c>
      <c r="F47" s="85" t="s">
        <v>170</v>
      </c>
      <c r="G47" s="86">
        <v>0</v>
      </c>
      <c r="H47" s="86">
        <v>0</v>
      </c>
      <c r="I47" s="86">
        <v>34801.040000000001</v>
      </c>
      <c r="J47" s="86">
        <v>0</v>
      </c>
      <c r="K47" s="86">
        <v>34801.040000000001</v>
      </c>
      <c r="L47" s="86">
        <v>0</v>
      </c>
      <c r="M47" s="26"/>
    </row>
    <row r="48" spans="1:13" ht="15" customHeight="1">
      <c r="A48" s="26"/>
      <c r="B48" s="84" t="s">
        <v>145</v>
      </c>
      <c r="C48" s="84" t="s">
        <v>146</v>
      </c>
      <c r="D48" s="84" t="s">
        <v>39</v>
      </c>
      <c r="E48" s="84" t="s">
        <v>147</v>
      </c>
      <c r="F48" s="85" t="s">
        <v>40</v>
      </c>
      <c r="G48" s="86">
        <v>0</v>
      </c>
      <c r="H48" s="86">
        <v>0</v>
      </c>
      <c r="I48" s="86">
        <v>2649429.46</v>
      </c>
      <c r="J48" s="86">
        <v>0</v>
      </c>
      <c r="K48" s="86">
        <v>2649429.46</v>
      </c>
      <c r="L48" s="86">
        <v>0</v>
      </c>
      <c r="M48" s="26"/>
    </row>
    <row r="49" spans="1:13" ht="15" customHeight="1">
      <c r="A49" s="26"/>
      <c r="B49" s="84" t="s">
        <v>145</v>
      </c>
      <c r="C49" s="84" t="s">
        <v>146</v>
      </c>
      <c r="D49" s="84" t="s">
        <v>41</v>
      </c>
      <c r="E49" s="84" t="s">
        <v>147</v>
      </c>
      <c r="F49" s="85" t="s">
        <v>42</v>
      </c>
      <c r="G49" s="86">
        <v>0</v>
      </c>
      <c r="H49" s="86">
        <v>0</v>
      </c>
      <c r="I49" s="86">
        <v>8284440.6100000003</v>
      </c>
      <c r="J49" s="86">
        <v>0</v>
      </c>
      <c r="K49" s="86">
        <v>8284440.6100000003</v>
      </c>
      <c r="L49" s="86">
        <v>0</v>
      </c>
      <c r="M49" s="26"/>
    </row>
    <row r="50" spans="1:13" ht="19.2">
      <c r="A50" s="26"/>
      <c r="B50" s="84" t="s">
        <v>145</v>
      </c>
      <c r="C50" s="84" t="s">
        <v>146</v>
      </c>
      <c r="D50" s="84" t="s">
        <v>43</v>
      </c>
      <c r="E50" s="84" t="s">
        <v>147</v>
      </c>
      <c r="F50" s="85" t="s">
        <v>44</v>
      </c>
      <c r="G50" s="86">
        <v>0</v>
      </c>
      <c r="H50" s="86">
        <v>0</v>
      </c>
      <c r="I50" s="86">
        <v>1244842.54</v>
      </c>
      <c r="J50" s="86">
        <v>0.06</v>
      </c>
      <c r="K50" s="86">
        <v>1244842.48</v>
      </c>
      <c r="L50" s="86">
        <v>0</v>
      </c>
      <c r="M50" s="26"/>
    </row>
    <row r="51" spans="1:13" ht="15" customHeight="1">
      <c r="A51" s="26"/>
      <c r="B51" s="84" t="s">
        <v>145</v>
      </c>
      <c r="C51" s="84" t="s">
        <v>146</v>
      </c>
      <c r="D51" s="84" t="s">
        <v>45</v>
      </c>
      <c r="E51" s="84" t="s">
        <v>147</v>
      </c>
      <c r="F51" s="85" t="s">
        <v>46</v>
      </c>
      <c r="G51" s="86">
        <v>0</v>
      </c>
      <c r="H51" s="86">
        <v>0</v>
      </c>
      <c r="I51" s="86">
        <v>18146928.350000001</v>
      </c>
      <c r="J51" s="86">
        <v>0</v>
      </c>
      <c r="K51" s="86">
        <v>18146928.350000001</v>
      </c>
      <c r="L51" s="86">
        <v>0</v>
      </c>
      <c r="M51" s="26"/>
    </row>
    <row r="52" spans="1:13" ht="19.2">
      <c r="A52" s="26"/>
      <c r="B52" s="84" t="s">
        <v>145</v>
      </c>
      <c r="C52" s="84" t="s">
        <v>146</v>
      </c>
      <c r="D52" s="84" t="s">
        <v>47</v>
      </c>
      <c r="E52" s="84" t="s">
        <v>147</v>
      </c>
      <c r="F52" s="85" t="s">
        <v>48</v>
      </c>
      <c r="G52" s="86">
        <v>0</v>
      </c>
      <c r="H52" s="86">
        <v>0</v>
      </c>
      <c r="I52" s="86">
        <v>812583.71</v>
      </c>
      <c r="J52" s="86">
        <v>0</v>
      </c>
      <c r="K52" s="86">
        <v>812583.71</v>
      </c>
      <c r="L52" s="86">
        <v>0</v>
      </c>
      <c r="M52" s="26"/>
    </row>
    <row r="53" spans="1:13" ht="15" customHeight="1">
      <c r="A53" s="26"/>
      <c r="B53" s="84" t="s">
        <v>145</v>
      </c>
      <c r="C53" s="84" t="s">
        <v>146</v>
      </c>
      <c r="D53" s="84" t="s">
        <v>49</v>
      </c>
      <c r="E53" s="84" t="s">
        <v>147</v>
      </c>
      <c r="F53" s="85" t="s">
        <v>50</v>
      </c>
      <c r="G53" s="86">
        <v>0</v>
      </c>
      <c r="H53" s="86">
        <v>0</v>
      </c>
      <c r="I53" s="86">
        <v>2398097.31</v>
      </c>
      <c r="J53" s="86">
        <v>0</v>
      </c>
      <c r="K53" s="86">
        <v>2398097.31</v>
      </c>
      <c r="L53" s="86">
        <v>0</v>
      </c>
      <c r="M53" s="26"/>
    </row>
    <row r="54" spans="1:13" ht="15" customHeight="1">
      <c r="A54" s="26"/>
      <c r="B54" s="84" t="s">
        <v>145</v>
      </c>
      <c r="C54" s="84" t="s">
        <v>146</v>
      </c>
      <c r="D54" s="84" t="s">
        <v>171</v>
      </c>
      <c r="E54" s="84" t="s">
        <v>147</v>
      </c>
      <c r="F54" s="85" t="s">
        <v>172</v>
      </c>
      <c r="G54" s="86">
        <v>0</v>
      </c>
      <c r="H54" s="86">
        <v>0</v>
      </c>
      <c r="I54" s="86">
        <v>472410</v>
      </c>
      <c r="J54" s="86">
        <v>0</v>
      </c>
      <c r="K54" s="86">
        <v>472410</v>
      </c>
      <c r="L54" s="86">
        <v>0</v>
      </c>
      <c r="M54" s="26"/>
    </row>
    <row r="55" spans="1:13" ht="15" customHeight="1">
      <c r="A55" s="26"/>
      <c r="B55" s="84" t="s">
        <v>145</v>
      </c>
      <c r="C55" s="84" t="s">
        <v>146</v>
      </c>
      <c r="D55" s="84" t="s">
        <v>51</v>
      </c>
      <c r="E55" s="84" t="s">
        <v>147</v>
      </c>
      <c r="F55" s="85" t="s">
        <v>52</v>
      </c>
      <c r="G55" s="86">
        <v>0</v>
      </c>
      <c r="H55" s="86">
        <v>0</v>
      </c>
      <c r="I55" s="86">
        <v>4044874</v>
      </c>
      <c r="J55" s="86">
        <v>0</v>
      </c>
      <c r="K55" s="86">
        <v>4044874</v>
      </c>
      <c r="L55" s="86">
        <v>0</v>
      </c>
      <c r="M55" s="26"/>
    </row>
    <row r="56" spans="1:13" ht="15" customHeight="1">
      <c r="A56" s="26"/>
      <c r="B56" s="84" t="s">
        <v>145</v>
      </c>
      <c r="C56" s="84" t="s">
        <v>146</v>
      </c>
      <c r="D56" s="84" t="s">
        <v>76</v>
      </c>
      <c r="E56" s="84" t="s">
        <v>147</v>
      </c>
      <c r="F56" s="85" t="s">
        <v>77</v>
      </c>
      <c r="G56" s="86">
        <v>0</v>
      </c>
      <c r="H56" s="86">
        <v>0</v>
      </c>
      <c r="I56" s="86">
        <v>40200</v>
      </c>
      <c r="J56" s="86">
        <v>0</v>
      </c>
      <c r="K56" s="86">
        <v>40200</v>
      </c>
      <c r="L56" s="86">
        <v>0</v>
      </c>
      <c r="M56" s="26"/>
    </row>
    <row r="57" spans="1:13" ht="15" customHeight="1">
      <c r="A57" s="26"/>
      <c r="B57" s="84" t="s">
        <v>145</v>
      </c>
      <c r="C57" s="84" t="s">
        <v>146</v>
      </c>
      <c r="D57" s="84" t="s">
        <v>119</v>
      </c>
      <c r="E57" s="84" t="s">
        <v>147</v>
      </c>
      <c r="F57" s="85" t="s">
        <v>178</v>
      </c>
      <c r="G57" s="86">
        <v>5125311.9400000004</v>
      </c>
      <c r="H57" s="86">
        <v>0</v>
      </c>
      <c r="I57" s="86">
        <v>2136675.61</v>
      </c>
      <c r="J57" s="86">
        <v>2658424.0299999998</v>
      </c>
      <c r="K57" s="86">
        <v>4603563.5199999996</v>
      </c>
      <c r="L57" s="86">
        <v>0</v>
      </c>
      <c r="M57" s="26"/>
    </row>
    <row r="58" spans="1:13" ht="15" customHeight="1">
      <c r="A58" s="26"/>
      <c r="B58" s="84" t="s">
        <v>145</v>
      </c>
      <c r="C58" s="84" t="s">
        <v>146</v>
      </c>
      <c r="D58" s="84" t="s">
        <v>120</v>
      </c>
      <c r="E58" s="84" t="s">
        <v>148</v>
      </c>
      <c r="F58" s="85" t="s">
        <v>70</v>
      </c>
      <c r="G58" s="86">
        <v>0</v>
      </c>
      <c r="H58" s="86">
        <v>5125311.9400000004</v>
      </c>
      <c r="I58" s="86">
        <v>2658424.0299999998</v>
      </c>
      <c r="J58" s="86">
        <v>2136675.61</v>
      </c>
      <c r="K58" s="86">
        <v>0</v>
      </c>
      <c r="L58" s="86">
        <v>4603563.5199999996</v>
      </c>
      <c r="M58" s="26"/>
    </row>
    <row r="59" spans="1:13" ht="15" customHeight="1">
      <c r="A59" s="26"/>
      <c r="B59" s="84" t="s">
        <v>145</v>
      </c>
      <c r="C59" s="84" t="s">
        <v>146</v>
      </c>
      <c r="D59" s="84" t="s">
        <v>159</v>
      </c>
      <c r="E59" s="84" t="s">
        <v>147</v>
      </c>
      <c r="F59" s="85" t="s">
        <v>160</v>
      </c>
      <c r="G59" s="86">
        <v>31492990.870000001</v>
      </c>
      <c r="H59" s="86">
        <v>0</v>
      </c>
      <c r="I59" s="86">
        <v>4497823.4800000004</v>
      </c>
      <c r="J59" s="86">
        <v>0</v>
      </c>
      <c r="K59" s="86">
        <v>35990814.350000001</v>
      </c>
      <c r="L59" s="86">
        <v>0</v>
      </c>
      <c r="M59" s="26"/>
    </row>
    <row r="60" spans="1:13" ht="15" customHeight="1">
      <c r="A60" s="26"/>
      <c r="B60" s="84" t="s">
        <v>145</v>
      </c>
      <c r="C60" s="84" t="s">
        <v>146</v>
      </c>
      <c r="D60" s="84" t="s">
        <v>161</v>
      </c>
      <c r="E60" s="84" t="s">
        <v>148</v>
      </c>
      <c r="F60" s="85" t="s">
        <v>162</v>
      </c>
      <c r="G60" s="86">
        <v>0</v>
      </c>
      <c r="H60" s="86">
        <v>31492990.870000001</v>
      </c>
      <c r="I60" s="86">
        <v>0</v>
      </c>
      <c r="J60" s="86">
        <v>4497823.4800000004</v>
      </c>
      <c r="K60" s="86">
        <v>0</v>
      </c>
      <c r="L60" s="86">
        <v>35990814.350000001</v>
      </c>
      <c r="M60" s="26"/>
    </row>
    <row r="61" spans="1:13" ht="15" customHeight="1">
      <c r="A61" s="26"/>
      <c r="B61" s="84" t="s">
        <v>145</v>
      </c>
      <c r="C61" s="84" t="s">
        <v>146</v>
      </c>
      <c r="D61" s="84" t="s">
        <v>179</v>
      </c>
      <c r="E61" s="84" t="s">
        <v>147</v>
      </c>
      <c r="F61" s="85" t="s">
        <v>180</v>
      </c>
      <c r="G61" s="86">
        <v>0</v>
      </c>
      <c r="H61" s="86">
        <v>0</v>
      </c>
      <c r="I61" s="86">
        <v>0</v>
      </c>
      <c r="J61" s="86">
        <v>12539</v>
      </c>
      <c r="K61" s="86">
        <v>-12539</v>
      </c>
      <c r="L61" s="86">
        <v>0</v>
      </c>
      <c r="M61" s="26"/>
    </row>
    <row r="62" spans="1:13" ht="19.2">
      <c r="A62" s="26"/>
      <c r="B62" s="84" t="s">
        <v>145</v>
      </c>
      <c r="C62" s="84" t="s">
        <v>146</v>
      </c>
      <c r="D62" s="84" t="s">
        <v>181</v>
      </c>
      <c r="E62" s="84" t="s">
        <v>148</v>
      </c>
      <c r="F62" s="85" t="s">
        <v>182</v>
      </c>
      <c r="G62" s="86">
        <v>0</v>
      </c>
      <c r="H62" s="86">
        <v>0</v>
      </c>
      <c r="I62" s="86">
        <v>12539</v>
      </c>
      <c r="J62" s="86">
        <v>0</v>
      </c>
      <c r="K62" s="86">
        <v>0</v>
      </c>
      <c r="L62" s="86">
        <v>-12539</v>
      </c>
      <c r="M62" s="26"/>
    </row>
    <row r="63" spans="1:13" ht="15" customHeight="1">
      <c r="A63" s="26"/>
      <c r="B63" s="84" t="s">
        <v>145</v>
      </c>
      <c r="C63" s="84" t="s">
        <v>146</v>
      </c>
      <c r="D63" s="84" t="s">
        <v>121</v>
      </c>
      <c r="E63" s="84" t="s">
        <v>148</v>
      </c>
      <c r="F63" s="85" t="s">
        <v>122</v>
      </c>
      <c r="G63" s="86">
        <v>0</v>
      </c>
      <c r="H63" s="86">
        <v>0</v>
      </c>
      <c r="I63" s="86">
        <v>0</v>
      </c>
      <c r="J63" s="86">
        <v>332050677</v>
      </c>
      <c r="K63" s="86">
        <v>0</v>
      </c>
      <c r="L63" s="86">
        <v>332050677</v>
      </c>
      <c r="M63" s="26"/>
    </row>
    <row r="64" spans="1:13" ht="15" customHeight="1">
      <c r="A64" s="26"/>
      <c r="B64" s="84" t="s">
        <v>145</v>
      </c>
      <c r="C64" s="84" t="s">
        <v>146</v>
      </c>
      <c r="D64" s="84" t="s">
        <v>123</v>
      </c>
      <c r="E64" s="84" t="s">
        <v>147</v>
      </c>
      <c r="F64" s="85" t="s">
        <v>124</v>
      </c>
      <c r="G64" s="86">
        <v>0</v>
      </c>
      <c r="H64" s="86">
        <v>0</v>
      </c>
      <c r="I64" s="86">
        <v>851234083.05999994</v>
      </c>
      <c r="J64" s="86">
        <v>821517975.78999996</v>
      </c>
      <c r="K64" s="86">
        <v>29716107.27</v>
      </c>
      <c r="L64" s="86">
        <v>0</v>
      </c>
      <c r="M64" s="26"/>
    </row>
    <row r="65" spans="1:12" ht="15" customHeight="1">
      <c r="B65" s="84" t="s">
        <v>145</v>
      </c>
      <c r="C65" s="84" t="s">
        <v>146</v>
      </c>
      <c r="D65" s="84" t="s">
        <v>149</v>
      </c>
      <c r="E65" s="84" t="s">
        <v>148</v>
      </c>
      <c r="F65" s="85" t="s">
        <v>150</v>
      </c>
      <c r="G65" s="86">
        <v>0</v>
      </c>
      <c r="H65" s="86">
        <v>0</v>
      </c>
      <c r="I65" s="86">
        <v>0</v>
      </c>
      <c r="J65" s="86">
        <v>69049058</v>
      </c>
      <c r="K65" s="86">
        <v>0</v>
      </c>
      <c r="L65" s="86">
        <v>69049058</v>
      </c>
    </row>
    <row r="66" spans="1:12" ht="15" customHeight="1">
      <c r="A66" s="80"/>
      <c r="B66" s="84" t="s">
        <v>145</v>
      </c>
      <c r="C66" s="84" t="s">
        <v>146</v>
      </c>
      <c r="D66" s="84" t="s">
        <v>125</v>
      </c>
      <c r="E66" s="84" t="s">
        <v>148</v>
      </c>
      <c r="F66" s="85" t="s">
        <v>126</v>
      </c>
      <c r="G66" s="86">
        <v>0</v>
      </c>
      <c r="H66" s="86">
        <v>0</v>
      </c>
      <c r="I66" s="86">
        <v>0</v>
      </c>
      <c r="J66" s="86">
        <v>247966982.5</v>
      </c>
      <c r="K66" s="86">
        <v>0</v>
      </c>
      <c r="L66" s="86">
        <v>247966982.5</v>
      </c>
    </row>
    <row r="67" spans="1:12" ht="15" customHeight="1">
      <c r="A67" s="80"/>
      <c r="B67" s="84" t="s">
        <v>145</v>
      </c>
      <c r="C67" s="84" t="s">
        <v>146</v>
      </c>
      <c r="D67" s="84" t="s">
        <v>127</v>
      </c>
      <c r="E67" s="84" t="s">
        <v>147</v>
      </c>
      <c r="F67" s="85" t="s">
        <v>128</v>
      </c>
      <c r="G67" s="86">
        <v>0</v>
      </c>
      <c r="H67" s="86">
        <v>0</v>
      </c>
      <c r="I67" s="86">
        <v>289914401.62</v>
      </c>
      <c r="J67" s="86">
        <v>0</v>
      </c>
      <c r="K67" s="86">
        <v>289914401.62</v>
      </c>
      <c r="L67" s="86">
        <v>0</v>
      </c>
    </row>
    <row r="68" spans="1:12" ht="15" customHeight="1">
      <c r="A68" s="80"/>
      <c r="B68" s="84" t="s">
        <v>145</v>
      </c>
      <c r="C68" s="84" t="s">
        <v>146</v>
      </c>
      <c r="D68" s="84" t="s">
        <v>129</v>
      </c>
      <c r="E68" s="84" t="s">
        <v>147</v>
      </c>
      <c r="F68" s="85" t="s">
        <v>130</v>
      </c>
      <c r="G68" s="86">
        <v>0</v>
      </c>
      <c r="H68" s="86">
        <v>0</v>
      </c>
      <c r="I68" s="86">
        <v>531629998.91000003</v>
      </c>
      <c r="J68" s="86">
        <v>366625257</v>
      </c>
      <c r="K68" s="86">
        <v>165004741.91</v>
      </c>
      <c r="L68" s="86">
        <v>0</v>
      </c>
    </row>
    <row r="69" spans="1:12" ht="15" customHeight="1">
      <c r="A69" s="80"/>
      <c r="B69" s="84" t="s">
        <v>145</v>
      </c>
      <c r="C69" s="84" t="s">
        <v>146</v>
      </c>
      <c r="D69" s="84" t="s">
        <v>131</v>
      </c>
      <c r="E69" s="84" t="s">
        <v>147</v>
      </c>
      <c r="F69" s="85" t="s">
        <v>132</v>
      </c>
      <c r="G69" s="86">
        <v>0</v>
      </c>
      <c r="H69" s="86">
        <v>0</v>
      </c>
      <c r="I69" s="86">
        <v>164484315.74000001</v>
      </c>
      <c r="J69" s="86">
        <v>164484315.74000001</v>
      </c>
      <c r="K69" s="86">
        <v>0</v>
      </c>
      <c r="L69" s="86">
        <v>0</v>
      </c>
    </row>
    <row r="70" spans="1:12" ht="15" customHeight="1">
      <c r="A70" s="80"/>
      <c r="B70" s="84" t="s">
        <v>145</v>
      </c>
      <c r="C70" s="84" t="s">
        <v>146</v>
      </c>
      <c r="D70" s="84" t="s">
        <v>133</v>
      </c>
      <c r="E70" s="84" t="s">
        <v>147</v>
      </c>
      <c r="F70" s="85" t="s">
        <v>134</v>
      </c>
      <c r="G70" s="86">
        <v>0</v>
      </c>
      <c r="H70" s="86">
        <v>0</v>
      </c>
      <c r="I70" s="86">
        <v>164484315.30000001</v>
      </c>
      <c r="J70" s="86">
        <v>163795022.06</v>
      </c>
      <c r="K70" s="86">
        <v>689293.24</v>
      </c>
      <c r="L70" s="86">
        <v>0</v>
      </c>
    </row>
    <row r="71" spans="1:12" ht="15" customHeight="1" thickBot="1">
      <c r="A71" s="80"/>
      <c r="B71" s="89" t="s">
        <v>145</v>
      </c>
      <c r="C71" s="89" t="s">
        <v>146</v>
      </c>
      <c r="D71" s="89" t="s">
        <v>135</v>
      </c>
      <c r="E71" s="89" t="s">
        <v>147</v>
      </c>
      <c r="F71" s="90" t="s">
        <v>136</v>
      </c>
      <c r="G71" s="91">
        <v>0</v>
      </c>
      <c r="H71" s="91">
        <v>0</v>
      </c>
      <c r="I71" s="91">
        <v>163768597.75999999</v>
      </c>
      <c r="J71" s="91">
        <v>26424.3</v>
      </c>
      <c r="K71" s="91">
        <v>163742173.46000001</v>
      </c>
      <c r="L71" s="91">
        <v>0</v>
      </c>
    </row>
    <row r="72" spans="1:12" ht="15" customHeight="1" thickTop="1" thickBot="1">
      <c r="A72" s="80"/>
      <c r="B72" s="105" t="s">
        <v>137</v>
      </c>
      <c r="C72" s="105"/>
      <c r="D72" s="105"/>
      <c r="E72" s="105"/>
      <c r="F72" s="105"/>
      <c r="G72" s="92">
        <v>1093048848.26</v>
      </c>
      <c r="H72" s="92">
        <v>1093048848.26</v>
      </c>
      <c r="I72" s="92">
        <v>2677831526.3000002</v>
      </c>
      <c r="J72" s="92">
        <v>2677831526.3000002</v>
      </c>
      <c r="K72" s="92">
        <v>1938299091.74</v>
      </c>
      <c r="L72" s="92">
        <v>1938299091.74</v>
      </c>
    </row>
    <row r="73" spans="1:12" ht="15" customHeight="1" thickTop="1">
      <c r="A73" s="80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</row>
  </sheetData>
  <mergeCells count="16">
    <mergeCell ref="B7:L7"/>
    <mergeCell ref="B2:L2"/>
    <mergeCell ref="B3:L3"/>
    <mergeCell ref="B4:L4"/>
    <mergeCell ref="B5:L5"/>
    <mergeCell ref="B6:L6"/>
    <mergeCell ref="I9:J9"/>
    <mergeCell ref="K9:L9"/>
    <mergeCell ref="B72:F72"/>
    <mergeCell ref="B73:L73"/>
    <mergeCell ref="B9:B10"/>
    <mergeCell ref="C9:C10"/>
    <mergeCell ref="D9:D10"/>
    <mergeCell ref="E9:E10"/>
    <mergeCell ref="F9:F10"/>
    <mergeCell ref="G9:H9"/>
  </mergeCells>
  <pageMargins left="0.1388888888888889" right="0.1388888888888889" top="0.1388888888888889" bottom="0.1388888888888889" header="0.5" footer="0.5"/>
  <pageSetup pageOrder="overThenDown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5" ma:contentTypeDescription="Crear nuevo documento." ma:contentTypeScope="" ma:versionID="834d033d71d6e7be6462cc6af376c3c2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6a68e359a3a5ec7bf969a4e6172d4b52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6F7946-BE7E-4735-ABF2-851A5971A2E6}"/>
</file>

<file path=customXml/itemProps2.xml><?xml version="1.0" encoding="utf-8"?>
<ds:datastoreItem xmlns:ds="http://schemas.openxmlformats.org/officeDocument/2006/customXml" ds:itemID="{B9EE1517-3A48-4A16-B9E2-9093B63196C7}"/>
</file>

<file path=customXml/itemProps3.xml><?xml version="1.0" encoding="utf-8"?>
<ds:datastoreItem xmlns:ds="http://schemas.openxmlformats.org/officeDocument/2006/customXml" ds:itemID="{49DA8D45-FCB0-4868-9638-2BD8F3BFD2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PRES_PP 2DO. TRIM</vt:lpstr>
      <vt:lpstr>RESULTADO </vt:lpstr>
      <vt:lpstr>BALANCE </vt:lpstr>
      <vt:lpstr>Balanza de Comprobación Ram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2019-10-29T00:41:40Z</cp:lastPrinted>
  <dcterms:created xsi:type="dcterms:W3CDTF">2019-04-11T23:42:45Z</dcterms:created>
  <dcterms:modified xsi:type="dcterms:W3CDTF">2023-07-19T01:18:17Z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