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victor.coquis\AppData\Local\Microsoft\Windows\INetCache\Content.Outlook\NTMY7Q3L\"/>
    </mc:Choice>
  </mc:AlternateContent>
  <xr:revisionPtr revIDLastSave="0" documentId="13_ncr:1_{4A1CB997-D459-489F-AE52-CDA340F2C72F}" xr6:coauthVersionLast="47" xr6:coauthVersionMax="47" xr10:uidLastSave="{00000000-0000-0000-0000-000000000000}"/>
  <bookViews>
    <workbookView xWindow="-108" yWindow="-108" windowWidth="23256" windowHeight="12576" xr2:uid="{4DD47D65-1DA0-4E45-95EA-090FDFEF9861}"/>
  </bookViews>
  <sheets>
    <sheet name="procedimientos 2019" sheetId="1" r:id="rId1"/>
    <sheet name="procedimientos 2020" sheetId="4" r:id="rId2"/>
    <sheet name="procedimientos 202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 i="4" l="1"/>
  <c r="AE31" i="4"/>
  <c r="BH13" i="4"/>
  <c r="AE30" i="4"/>
  <c r="AD30" i="4" s="1"/>
  <c r="AC30" i="4" s="1"/>
  <c r="AD28" i="4" l="1"/>
  <c r="AE28" i="4" s="1"/>
  <c r="AD27" i="4"/>
  <c r="AP26" i="4"/>
  <c r="AD26" i="4"/>
  <c r="AE26" i="4" s="1"/>
  <c r="AB22" i="4"/>
  <c r="AP20" i="4"/>
  <c r="AE20" i="4"/>
  <c r="AD20" i="4" s="1"/>
  <c r="AC28" i="4" l="1"/>
  <c r="AB28" i="4" s="1"/>
  <c r="AE21" i="4"/>
  <c r="AD21" i="4" s="1"/>
  <c r="AD22" i="4" s="1"/>
  <c r="AE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Anallely Liliana Chavez Cabrera</author>
  </authors>
  <commentList>
    <comment ref="R14" authorId="0" shapeId="0" xr:uid="{BF744575-0F8B-4A0F-A044-A994786BD553}">
      <text>
        <r>
          <rPr>
            <b/>
            <sz val="9"/>
            <color indexed="81"/>
            <rFont val="Tahoma"/>
            <family val="2"/>
          </rPr>
          <t>Anallely Liliana Chavez Cabrera:</t>
        </r>
        <r>
          <rPr>
            <sz val="9"/>
            <color indexed="81"/>
            <rFont val="Tahoma"/>
            <family val="2"/>
          </rPr>
          <t xml:space="preserve">
las fechas estan de acuerdo a lo que se publico en compranet
</t>
        </r>
      </text>
    </comment>
    <comment ref="AD22" authorId="0" shapeId="0" xr:uid="{68A7F7FE-0813-4476-A04D-75266020EBA4}">
      <text>
        <r>
          <rPr>
            <b/>
            <sz val="9"/>
            <color indexed="81"/>
            <rFont val="Tahoma"/>
            <family val="2"/>
          </rPr>
          <t>Anallely Liliana Chavez Cabrera:</t>
        </r>
        <r>
          <rPr>
            <sz val="9"/>
            <color indexed="81"/>
            <rFont val="Tahoma"/>
            <family val="2"/>
          </rPr>
          <t xml:space="preserve">
DOLARES
</t>
        </r>
      </text>
    </comment>
    <comment ref="AE22" authorId="0" shapeId="0" xr:uid="{17BB74DB-2D5E-4A24-82B1-C1C08C43EFB1}">
      <text>
        <r>
          <rPr>
            <b/>
            <sz val="9"/>
            <color indexed="81"/>
            <rFont val="Tahoma"/>
            <family val="2"/>
          </rPr>
          <t>Anallely Liliana Chavez Cabrera:</t>
        </r>
        <r>
          <rPr>
            <sz val="9"/>
            <color indexed="81"/>
            <rFont val="Tahoma"/>
            <family val="2"/>
          </rPr>
          <t xml:space="preserve">
</t>
        </r>
        <r>
          <rPr>
            <sz val="8"/>
            <color indexed="81"/>
            <rFont val="Tahoma"/>
            <family val="2"/>
          </rPr>
          <t>TIPO CAMBIO 31/12/2020 (FECHA FIRMA CONTRATO)</t>
        </r>
        <r>
          <rPr>
            <sz val="9"/>
            <color indexed="81"/>
            <rFont val="Tahoma"/>
            <family val="2"/>
          </rPr>
          <t xml:space="preserve">
19.935200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Anallely Liliana Chavez Cabrera</author>
    <author>Anallely Liliana Chávez Cabrera</author>
  </authors>
  <commentList>
    <comment ref="AC6" authorId="0" shapeId="0" xr:uid="{C58EB396-6009-4DFB-931B-4FB06D238ABF}">
      <text>
        <r>
          <rPr>
            <b/>
            <sz val="9"/>
            <color indexed="81"/>
            <rFont val="Tahoma"/>
            <family val="2"/>
          </rPr>
          <t>Anallely Liliana Chavez Cabrera:</t>
        </r>
        <r>
          <rPr>
            <sz val="9"/>
            <color indexed="81"/>
            <rFont val="Tahoma"/>
            <family val="2"/>
          </rPr>
          <t xml:space="preserve">
MONTO ANUAL:
$ 2,040,622.80</t>
        </r>
      </text>
    </comment>
    <comment ref="AE6" authorId="0" shapeId="0" xr:uid="{D897BFC2-5598-4B45-8C4A-0AC2F22895BF}">
      <text>
        <r>
          <rPr>
            <b/>
            <sz val="9"/>
            <color indexed="81"/>
            <rFont val="Tahoma"/>
            <family val="2"/>
          </rPr>
          <t>Anallely Liliana Chavez Cabrera:</t>
        </r>
        <r>
          <rPr>
            <sz val="9"/>
            <color indexed="81"/>
            <rFont val="Tahoma"/>
            <family val="2"/>
          </rPr>
          <t xml:space="preserve">
COSTO ANUAL:
$ 2,342,764.80</t>
        </r>
      </text>
    </comment>
    <comment ref="AE7" authorId="0" shapeId="0" xr:uid="{DD362F61-BC15-4FFD-8D79-FF651B94ECAD}">
      <text>
        <r>
          <rPr>
            <b/>
            <sz val="9"/>
            <color indexed="81"/>
            <rFont val="Tahoma"/>
            <family val="2"/>
          </rPr>
          <t>Anallely Liliana Chavez Cabrera:</t>
        </r>
        <r>
          <rPr>
            <sz val="9"/>
            <color indexed="81"/>
            <rFont val="Tahoma"/>
            <family val="2"/>
          </rPr>
          <t xml:space="preserve">
COSTO ANUAL:
$25,131.60
</t>
        </r>
      </text>
    </comment>
    <comment ref="AC8" authorId="0" shapeId="0" xr:uid="{A4117669-4F5E-408F-A650-BB5736D43560}">
      <text>
        <r>
          <rPr>
            <b/>
            <sz val="9"/>
            <color indexed="81"/>
            <rFont val="Tahoma"/>
            <family val="2"/>
          </rPr>
          <t>Anallely Liliana Chavez Cabrera:</t>
        </r>
        <r>
          <rPr>
            <sz val="9"/>
            <color indexed="81"/>
            <rFont val="Tahoma"/>
            <family val="2"/>
          </rPr>
          <t xml:space="preserve">
MONTO ANUAL:
$ 7,101</t>
        </r>
      </text>
    </comment>
    <comment ref="AE8" authorId="0" shapeId="0" xr:uid="{490CB504-C89E-43D7-9D58-4BBB54751C65}">
      <text>
        <r>
          <rPr>
            <b/>
            <sz val="9"/>
            <color indexed="81"/>
            <rFont val="Tahoma"/>
            <family val="2"/>
          </rPr>
          <t>Anallely Liliana Chavez Cabrera:</t>
        </r>
        <r>
          <rPr>
            <sz val="9"/>
            <color indexed="81"/>
            <rFont val="Tahoma"/>
            <family val="2"/>
          </rPr>
          <t xml:space="preserve">
MONTO ANUAL 17,042.40</t>
        </r>
      </text>
    </comment>
    <comment ref="AE14" authorId="0" shapeId="0" xr:uid="{74DB6D91-A265-4816-98FC-1DBA1D9C1A6C}">
      <text>
        <r>
          <rPr>
            <b/>
            <sz val="9"/>
            <color indexed="81"/>
            <rFont val="Tahoma"/>
            <family val="2"/>
          </rPr>
          <t>Anallely Liliana Chavez Cabrera:</t>
        </r>
        <r>
          <rPr>
            <sz val="9"/>
            <color indexed="81"/>
            <rFont val="Tahoma"/>
            <family val="2"/>
          </rPr>
          <t xml:space="preserve">
2021: 196,200.08
2022: 247,831.68
2023: 247,831.68</t>
        </r>
      </text>
    </comment>
    <comment ref="AE18" authorId="0" shapeId="0" xr:uid="{3BD69DC8-DB71-45C7-A570-09734BD10615}">
      <text>
        <r>
          <rPr>
            <b/>
            <sz val="9"/>
            <color indexed="81"/>
            <rFont val="Tahoma"/>
            <family val="2"/>
          </rPr>
          <t>Anallely Liliana Chavez Cabrera:</t>
        </r>
        <r>
          <rPr>
            <sz val="9"/>
            <color indexed="81"/>
            <rFont val="Tahoma"/>
            <family val="2"/>
          </rPr>
          <t xml:space="preserve">
DOLARES</t>
        </r>
      </text>
    </comment>
    <comment ref="Q29" authorId="1" shapeId="0" xr:uid="{1B29227C-E5DB-403A-843F-C19A3717F9E6}">
      <text>
        <r>
          <rPr>
            <b/>
            <sz val="9"/>
            <color indexed="81"/>
            <rFont val="Tahoma"/>
            <family val="2"/>
          </rPr>
          <t>Anallely Liliana Chávez Cabrera:</t>
        </r>
        <r>
          <rPr>
            <sz val="9"/>
            <color indexed="81"/>
            <rFont val="Tahoma"/>
            <family val="2"/>
          </rPr>
          <t xml:space="preserve">
entrega de fianza a mas tardar el 05 de julio
</t>
        </r>
      </text>
    </comment>
  </commentList>
</comments>
</file>

<file path=xl/sharedStrings.xml><?xml version="1.0" encoding="utf-8"?>
<sst xmlns="http://schemas.openxmlformats.org/spreadsheetml/2006/main" count="1711" uniqueCount="610">
  <si>
    <t>EXPEDIENTE</t>
  </si>
  <si>
    <t>CONTRATOS</t>
  </si>
  <si>
    <t>GARANTÍA</t>
  </si>
  <si>
    <t>AVANCE FINANCIERO</t>
  </si>
  <si>
    <t xml:space="preserve">NUMERO DE CONTRATO </t>
  </si>
  <si>
    <t>CODIGO 
DE EXPEDIENTE</t>
  </si>
  <si>
    <t>CODIGO 
DE CONTRATO COMPRANET</t>
  </si>
  <si>
    <t>TIPO DE CONTRATO</t>
  </si>
  <si>
    <t>UNIDAD REQUIRENTE</t>
  </si>
  <si>
    <t>DIRECCIÓN SOLICITANTE</t>
  </si>
  <si>
    <t>FECHA DE NOTIFICACION
 DE 
ADJUDICACIÓN</t>
  </si>
  <si>
    <t>NÚMERO DE OFICIO</t>
  </si>
  <si>
    <t>FECHA DE FIRMA</t>
  </si>
  <si>
    <t>VIGENCIA</t>
  </si>
  <si>
    <t>PRESTADOR DE SERVICIO</t>
  </si>
  <si>
    <t>ESTRATIFICACIÓN</t>
  </si>
  <si>
    <t>OBJETO DEL CONTRATO</t>
  </si>
  <si>
    <t>PARTIDA</t>
  </si>
  <si>
    <t>NOMBRE DE PARTIDA PRESUPUESTARIA</t>
  </si>
  <si>
    <t>MONTO MINIMO 
SIN IVA</t>
  </si>
  <si>
    <t>MONTO MINIMO C/IVA</t>
  </si>
  <si>
    <t>MONTO MAXIMO 
SIN IVA</t>
  </si>
  <si>
    <t>MONTO MAXIMO 
C/ IVA</t>
  </si>
  <si>
    <t>ADMINISTRADOR DEL CONTRTAO</t>
  </si>
  <si>
    <t>RFC</t>
  </si>
  <si>
    <t>DIRECCIÓN PROVEEDOR</t>
  </si>
  <si>
    <t>OBSERVACIONES</t>
  </si>
  <si>
    <t>FORMA DE GARANTÍA</t>
  </si>
  <si>
    <t>NÚMERO DE GARANTÍA</t>
  </si>
  <si>
    <t>FECHA DE EXPEDICIÓN DE LA GARANTÍA</t>
  </si>
  <si>
    <t>OBLIGACIÓN
(ES) GARANTIZADA
(S)</t>
  </si>
  <si>
    <t>MONTO GARANTIZADO</t>
  </si>
  <si>
    <t>TIPO DE MONEDA</t>
  </si>
  <si>
    <t>INSTITUCIÓN QUE EXPIDE LA GARANTÍA</t>
  </si>
  <si>
    <t>FECHA DE VIGENCIA DE LA GARANTÍA</t>
  </si>
  <si>
    <t>OBLIGADO PRINCIPAL
(OFERENTE DE LA GARANTÍA)</t>
  </si>
  <si>
    <t>TIPO DE ACTO O CONTRATO</t>
  </si>
  <si>
    <t>NÚMERO DE ACTO O CONTRATO</t>
  </si>
  <si>
    <t>FECHA DEL ACTO O CONTRATO</t>
  </si>
  <si>
    <t>PLAZO FIJADO EN EL ACTO O CONTRATO PARA EL CUMPLIMIENTO DE LA OBLIGACIÓN</t>
  </si>
  <si>
    <t xml:space="preserve">FECHA DE CUMPLIMIENTO DE LA OBLIGACIÓN GARANTIZADA </t>
  </si>
  <si>
    <t>NÚMERO DE OFICIO DE CALIFICACIÓN Y ACEPTACIÓN</t>
  </si>
  <si>
    <t>FECHA DEL OFICIO DE CALIFICACIÓN Y ACEPTACIÓN</t>
  </si>
  <si>
    <t>MODIFICACIÓN</t>
  </si>
  <si>
    <t>REMITIDA PARA EFECTIVIDAD</t>
  </si>
  <si>
    <t>CANCELACIÓN</t>
  </si>
  <si>
    <t>UNIDAD ADMINISTRATIVA</t>
  </si>
  <si>
    <t>EJERCIDO 2019</t>
  </si>
  <si>
    <t>EJERCIDO 2020</t>
  </si>
  <si>
    <t>EJERCIDO 2021</t>
  </si>
  <si>
    <t>NÚM</t>
  </si>
  <si>
    <t>No. DE PROCEDIMIENTO</t>
  </si>
  <si>
    <t xml:space="preserve">TIPO </t>
  </si>
  <si>
    <t>FUNDAMENTO</t>
  </si>
  <si>
    <t>INICIO</t>
  </si>
  <si>
    <t>TERMINO</t>
  </si>
  <si>
    <t>SDI</t>
  </si>
  <si>
    <t>LPN</t>
  </si>
  <si>
    <t>I3P</t>
  </si>
  <si>
    <t>AD</t>
  </si>
  <si>
    <t>TIPO DE PROCEDIMIENTO</t>
  </si>
  <si>
    <t xml:space="preserve">ART/FRACC </t>
  </si>
  <si>
    <t>LA-00600998-E170-2019
CE-016G00999-E54-2019</t>
  </si>
  <si>
    <t>LICITACIÓN PÚBLICA ELECTRÓNICA NACIONAL CONSOLIDADA PLURIANUAL</t>
  </si>
  <si>
    <t>17, 26 FRACCIÓN I, 26 BIS FRACCIÓN II,  27, 28 FRACCIÓN I, 29 Y 47 DE LA LAASSP; 13, Y 85 DEL REGLAMENTO</t>
  </si>
  <si>
    <t>ASEA-DGRMS-LA-41-2019</t>
  </si>
  <si>
    <t>ABIERTO</t>
  </si>
  <si>
    <t>UAF</t>
  </si>
  <si>
    <t>DIRECCIÓN DE SERVICIOS GENERALES Y MANTENIMIENTO</t>
  </si>
  <si>
    <t>ACTA DE FALLO</t>
  </si>
  <si>
    <t>INTEGRA ARRENDA, S.A. DE C.V. SOFOM, E.N.R.</t>
  </si>
  <si>
    <t>No MIPYME</t>
  </si>
  <si>
    <t>CONTRATACIÓN CONSOLIDADA PLURIANUAL  DE SERVICIO DE ARRENDAMIENTO DE TRANSPORTE VEHÍCULAR TERRESTRE DENTRO DEL TERRITORIO NACIONAL PARTIDA DOS</t>
  </si>
  <si>
    <t>PLURIANUAL FRACCIÓN I, 29, 30 Y 47 SANLES CONSOLIDADA DE VEHÍCULAR TERRITORIO</t>
  </si>
  <si>
    <t>LIC. CESAR ROMERO VEGA
DIRECTOR DE SERVICIOS GENERALES Y MANTENIMIENTO</t>
  </si>
  <si>
    <t>AAN910409I35</t>
  </si>
  <si>
    <t>CALLE AVENIDA SAN JERÓNIMO NO. 424, DESPACHO 201, COLONIA JARDINES DEL PEDREGAL, ALCALDÍA ÁLVARO OBREGÓN, CÓDIGO POSTAL 01900, EN LA CIUDAD DE MÉXICO</t>
  </si>
  <si>
    <t>FIANZA</t>
  </si>
  <si>
    <t>2367658</t>
  </si>
  <si>
    <t>CUMPLIMIENTO</t>
  </si>
  <si>
    <t>Pesos -Moneda Nacional</t>
  </si>
  <si>
    <t>SOFIMEX, INSTITUCIÓN DE GARANTÍAS, S.A.</t>
  </si>
  <si>
    <t>01/10/2019
AL
15/08/2022</t>
  </si>
  <si>
    <t>INTEGRA ARRENDA, S.A. DE C.V. SOFOM E.N.R.</t>
  </si>
  <si>
    <t>SERVICIO</t>
  </si>
  <si>
    <t>ASEA/UAF/DGRMS/DAC/288/2019</t>
  </si>
  <si>
    <t>LA-00600998-E170-2019
CE-016G00999-E55-2019</t>
  </si>
  <si>
    <t>17 ÚLTIMO PÁRRAFO, 
 26 FRACCIÓN I, 26 BIS FRACCIÓN II, 27, 28 FRACCIÓN I, 29, Y 47 DE LA LAASSP; 13 Y 85 DEL REGLAMENTO</t>
  </si>
  <si>
    <t>ASEA-DGRMS-LA-040-2019</t>
  </si>
  <si>
    <t>CASANOVA VALLEJO, S.A. DE C.V.</t>
  </si>
  <si>
    <t>Pequeña</t>
  </si>
  <si>
    <t>SERVICIO DE ARRENDAMIENTO DE TRANSPORTE VEHICULAR TERRESTRE DENTRO DEL TERRITORIO NACIONAL. PARTIDA 1 (UNO) VEHÍCULO TIPO SEDÁN</t>
  </si>
  <si>
    <t>ARRENDAMIENTO DE TRANSPORTE VEHICULAR TERRESTRE DENTRO DEL TERRITORIO NACIONAL. PARTIDA 1 FRACCIÓN I, 29, 30 Y 47 , NLES DE VEHICULAR TERRITORIO VEHÍCULO</t>
  </si>
  <si>
    <t>CVA910402GI5.</t>
  </si>
  <si>
    <t>CALLE NORTE 45, NO. 940, INTERIOR C, COLONIA INDUSTRIAL VALLEJO, ALCALDÍA AZCAPOTZALCO, CÓDIGO POSTAL 02300, EN LA CIUDAD DE MÉXICO.</t>
  </si>
  <si>
    <t>1142-01868-7</t>
  </si>
  <si>
    <t>ASEGURADORA ASERTA, S.A. DE C.V.</t>
  </si>
  <si>
    <t>ASEA/UAF/DGRMS/DAC/295/2019</t>
  </si>
  <si>
    <t>EPO-016G00999-N92-2019</t>
  </si>
  <si>
    <t>ADJUDICACIÓN DIRECTA</t>
  </si>
  <si>
    <t>ART. 1</t>
  </si>
  <si>
    <t>CM2-ASEA-DGRMS-AD-001-2020</t>
  </si>
  <si>
    <t>SERVICIO POSTAL MEXICANO</t>
  </si>
  <si>
    <t>SERVICIO DE MENSAJERÍA Y PAQUETERÍA NACIONAL E INTERNACIONAL, PARA LA ASEA</t>
  </si>
  <si>
    <t>Servicio Postal</t>
  </si>
  <si>
    <t>AMPLIACIÓN EN VIGENCIA</t>
  </si>
  <si>
    <t>NO APLICA</t>
  </si>
  <si>
    <t>SI</t>
  </si>
  <si>
    <t>N/A</t>
  </si>
  <si>
    <t>LA-016G00999-E76-2019</t>
  </si>
  <si>
    <t>LICITACIÓN PÚBLICA ELECTRÓNICA NACIONAL</t>
  </si>
  <si>
    <t>26, FRACCIÓN I; 
26 BIS, FRACCIÓN II; 28, FRACCIÓN I;  45 Y 47 DE LA LAASSP</t>
  </si>
  <si>
    <t>CM2-ASEA-DGRMS-LA-004-2020</t>
  </si>
  <si>
    <t>DOC SOLUTIONS DE MÉXICO, S.A. DE C.V.</t>
  </si>
  <si>
    <t>SERVICIO DE RECOLECCIÓN, MANEJO, REGISTRO INICIAL, GUARDA, CUSTODIA Y CONSULTA DE EXPEDIENTES DE LA AGENCIA NACIONAL DE SEGURIDAD INDUSTRIAL Y DE PROTECCIÓN AL
MEDIO AMBIENTE DEL SECTOR HIDROCARBUROS (ASEA)</t>
  </si>
  <si>
    <t>Servicios Integrales</t>
  </si>
  <si>
    <t>DSM011108AR5</t>
  </si>
  <si>
    <t>CALLE MÉXICO-CUAUTITIÁN KILÓMETRO 31.5 CONJUNTO INDUSTRIAL CUAUTITLÁN L25, COLONIA LOMA BONITA, MUNICIPIO CUAUTITLÁN, CÓDIGO POSTAL 54800, EN EL ESTADO DE MÉXICO.</t>
  </si>
  <si>
    <t>BKY-0069-0038088</t>
  </si>
  <si>
    <t xml:space="preserve">BERKLEY INTERNATIONAL FIANZAS MÉXICO, S.A. DE C.V. </t>
  </si>
  <si>
    <t>01/01/2020
AL
31/12/2021</t>
  </si>
  <si>
    <t xml:space="preserve">DOC SOLUTIONS DE MÉXICO, S.A. DE C.V. </t>
  </si>
  <si>
    <t>ASEA/UAF/DGRMS/DPLC/138/2021</t>
  </si>
  <si>
    <t>ENDOSO AMPLIACIÓN VIGENCIA</t>
  </si>
  <si>
    <t>LA-016000997-E17-2020
CE-016G00999-E10-2020</t>
  </si>
  <si>
    <t>LICITACIÓN PÚBLICA ELECTRÓNICA NACIONAL
CONSOLIDADA</t>
  </si>
  <si>
    <t>26 FRACCIÓN I, 26 BIS FRACCIÓN II, 28 FRACCIÓN I, Y 47 DE LAASSP</t>
  </si>
  <si>
    <t>CM2-ASEA-DGRMS-LA-010-2020</t>
  </si>
  <si>
    <t>ADOLFO TREJO SERVICIOS ESPECIALES, S.A. DE C.V.</t>
  </si>
  <si>
    <t>Mediana</t>
  </si>
  <si>
    <t>SERVICIO DE TRANSPORTE PARA EL PERSONAL DE LA AGENCIA NACIONAL DE SEGURIDAD INDUSTRIAL Y DE PROTECCIÓN AL MEDIO AMBIENTE DEL SECTOR HIDROCARBUROS (ASEA)</t>
  </si>
  <si>
    <t>SERVICIOS INTEGRALES</t>
  </si>
  <si>
    <t>ATS9103222B1</t>
  </si>
  <si>
    <t>Calle Coapa No. 21, Colonia Toriello Guerra, Alcaldía Tlalpan, C.P. 14050, Ciudad de México</t>
  </si>
  <si>
    <t>1268-03452-3</t>
  </si>
  <si>
    <t>ASEGURADORA ASERTA, S.A. DE C.V., GRUPO FINANCIERO ASERTA</t>
  </si>
  <si>
    <t>02/03/2020
AL
31/12/2021</t>
  </si>
  <si>
    <t>ASEA/UAF/DGRMS/DPLC/145/2021</t>
  </si>
  <si>
    <t>AMPLIACIÓN VIGENCIA</t>
  </si>
  <si>
    <t>LA-016G00999-E13-2020</t>
  </si>
  <si>
    <t>26, FRACCIÓN I; 26 BIS, FRACCIÓN II; 27; 28, FRACCIÓN I; 29, 30, 45 Y 47 DE LA LAASSP, 39, 81 Y 85 SU REGLAMENTO</t>
  </si>
  <si>
    <t>CM2-ASEA-DGRMS-LA-013-2020</t>
  </si>
  <si>
    <t>VESTA CONTINENTAL, S.A. DE C.V.</t>
  </si>
  <si>
    <t>SERVICIO INTEGRAL DE RESERVACIÓN Y EXPEDICIÓN DE BOLETOS DE TRANSPORTACIÓN AÉREA NACIONAL E INTERNACIONAL PARA SERVIDORES PÚBLICOS DE LA AGENCIA NACIONAL DE SEGURIDAD INDUSTRIAL Y DE PROTECCIÓN AL MEDIO AMBIENTE DEL SECTOR HIDROCARBUROS (ASEA).</t>
  </si>
  <si>
    <t>37104
37106</t>
  </si>
  <si>
    <t>37100006
37100002</t>
  </si>
  <si>
    <t>Pasajes Äereos nacionales para servidores públicos de mando en el desempeño de comisiones y funciones oficiales
Pasajes aereos internacionales para servidores publicos en el desempeño de comisiones y funciones oficiales</t>
  </si>
  <si>
    <t>VCO960516BM6</t>
  </si>
  <si>
    <t>Calle Río Nazas, No. 60, Col. Cuauhtémoc, Alcaldía Cuauhtémoc, C.P. 06500</t>
  </si>
  <si>
    <t>SOFIMEX, INSTITUCION DE GARANTÍAS, S.A.,</t>
  </si>
  <si>
    <t>01/04/2020
AL
31/12/2021</t>
  </si>
  <si>
    <t>VESTA CONTINENTAL, S.A DE C.V.</t>
  </si>
  <si>
    <t>ASEA/UAF/DGRMS/DPL/144/2021</t>
  </si>
  <si>
    <t>LA-016G00999-E17-2020</t>
  </si>
  <si>
    <t>26, FRACCIÓN I; 26 BIS, FRACCIÓN II; 27; 28, FRACCIÓN II; 29, 30, 45 Y 47 DE LA LAASSP, 39, 81 Y 85 SU REGLAMENTO</t>
  </si>
  <si>
    <t>CM2-ASEA-DGRMS-LA-017-2020</t>
  </si>
  <si>
    <t xml:space="preserve">VIAJES PREMIER, S.A. </t>
  </si>
  <si>
    <t>SERVICIO DE REALIZACIÓN DE EVENTOS Y APOYO LOGÍSTICO, PARA LA AGENCIA NACIONAL DE SEGURIDAD INDUSTRIAL Y DE PROTECCIÓN AL MEDIO AMBIENTE DEL SECTOR HIDROCARBUROS</t>
  </si>
  <si>
    <t>Congresos y Convenciones</t>
  </si>
  <si>
    <t>00440</t>
  </si>
  <si>
    <t>VPR680820KU9</t>
  </si>
  <si>
    <t>Calle Parque Vía, No. 198, Col. Cuauhtémoc, Alcaldía Cuauhtémoc, C.P. 06500</t>
  </si>
  <si>
    <t>SE ENVIA POR CORREO ELECTRÓNICO EL DÍA 12 DE MAYO 2020 ASEA/UAF/DGRMS/344/2020
11 DE MAYO 2020</t>
  </si>
  <si>
    <t>INTEGRADA, FALTA REVISAR QUE DOCUMENTACIÓN HACE FALTA</t>
  </si>
  <si>
    <t>2168945-0000</t>
  </si>
  <si>
    <t>LIBERTY FIANZAS S.A. DE C.V.</t>
  </si>
  <si>
    <t>15/04/2020
AL
31/12/2021</t>
  </si>
  <si>
    <t>VIAJES PREMIER, S.A.</t>
  </si>
  <si>
    <t>ASEA/UAF/DGRMS/DPLC/143/2021</t>
  </si>
  <si>
    <t>IA-016G00999-E20-2020</t>
  </si>
  <si>
    <t>INVITACIÓN A CUANDO MENOS TRES PERSONAS</t>
  </si>
  <si>
    <t>26, FRACCIÓN II; 26 BIS, FRACCIÓN II; 27; 28, FRACCIÓN I; 29; 30;  45 Y 47 DE LA LAASSP, 39, 77; 78; 81 Y 85 SU REGLAMENTO</t>
  </si>
  <si>
    <t>CM2-ASEA-DGRMS-IA-016-2020</t>
  </si>
  <si>
    <t>UPVEP</t>
  </si>
  <si>
    <t>DIRECCIÓN GENERAL DE PROCESOS Y TECNOLOGIAS DE INFORMACIÓN</t>
  </si>
  <si>
    <t>SERVERWARE,S.A. DE C.V.</t>
  </si>
  <si>
    <t>SERVICIO ADMINISTRADO DE IMPRESIÓN, ESCANEO Y FOTOCOPIADO</t>
  </si>
  <si>
    <t>Arrendamiento de equipo y bienes informáticos</t>
  </si>
  <si>
    <t>00324</t>
  </si>
  <si>
    <t>MTRA. ELSA ORTEGA RODRÍGUEZ
DIRECTORA GENERAL DE PROCESOS Y TECNÓLOGIAS DE INFORMACIÓN</t>
  </si>
  <si>
    <t>SER101008FM8</t>
  </si>
  <si>
    <t>Calle Pablo Ucello, No. 16, Colonia Nochebuena, Alcaldía Benito Juárez, Código Postal 03720, en la Ciudad de México</t>
  </si>
  <si>
    <t>SE ENVIA POR CORREO ELECTRÓNICO EL DÍA 
29 DE ABRIL DE 2020
  ASEA/UAF/DGRMS/323/2020
29 ABRIL 2020</t>
  </si>
  <si>
    <t>FALTA INTEGRAR</t>
  </si>
  <si>
    <t xml:space="preserve">FIANZA </t>
  </si>
  <si>
    <t>SERVERWARE, S.A. DE C.V.</t>
  </si>
  <si>
    <t>ASEA/UAF/DGRMS/DPLC/137/2021</t>
  </si>
  <si>
    <t xml:space="preserve">AA-016G00999-E36-2020 </t>
  </si>
  <si>
    <t>26 FRACCIÓN III y
PÁRRAFO SEXTO, 42 DE LA LAASP; 30 TECER PÁRRAFO Y  75 DE SU REGLAMENTO</t>
  </si>
  <si>
    <t>ASEA-DGRMS-AD-028-2020</t>
  </si>
  <si>
    <t>Abierto</t>
  </si>
  <si>
    <t>DIRECCIÓN GENERAL DE CAPITAL HUMANO</t>
  </si>
  <si>
    <t>NOTIFICACIÓN DE ADJUDICACIÓN</t>
  </si>
  <si>
    <t>GRUPO MEXICANO DE SEGUROS, S.A. DE C.V</t>
  </si>
  <si>
    <t>CONTRATACIÓN DEL SEGURO DE
RESPONSABILIDAD CIVIL Y ASISTENCIA LEGAL DE LOS INSPECTORES FEDERALES Y SERVIDORES
PÚBLICOS DE LA AGENCIA NACIONAL DE SEGURIDAD INDUSTRIAL Y DE PROTECCIÓN AL MEDIO AMBIENTE DEL SECTOR HIDROCARBUROS (ASEA)</t>
  </si>
  <si>
    <t>Otros gastos por responsabilidades</t>
  </si>
  <si>
    <t>00604</t>
  </si>
  <si>
    <t>C.P. MARÍA ELISA LEÓN GARCÍA
DIRECTORA GENERAL DE CAPITAL HUMANO</t>
  </si>
  <si>
    <t>GMS971110BTA</t>
  </si>
  <si>
    <t>Calle Tecoyotitla, No. 412, Edificio GMX, Col. Exhacienda de Guadalupe Chimalistac, Alcandía Alvaro Obregón, C.P. 01050</t>
  </si>
  <si>
    <t xml:space="preserve">LA-016G00999-E37-2020 </t>
  </si>
  <si>
    <t>26, FRACCIÓN I; 26 BIS, FRACCIÓN II; 27; 28, FRACCIÓN I; 29, 30, 45 Y 47 DE LA LAASSP, 39, 43, 81 Y 85 DE SU REGLAMENTO ARTÍCULOS 8 Y 13 DE LA LEY FEDERAL DE AUSTERIDAD REPUBLICANA Y DEMÁS DISPOSICIONES LEGALES APLICABLE</t>
  </si>
  <si>
    <t>ASEA-DGRMS-LA-031-2020</t>
  </si>
  <si>
    <t>UGI</t>
  </si>
  <si>
    <t>DIRECTOR GENERAL DE GESTIÓN DE PROCESOS INDUSTRIALES</t>
  </si>
  <si>
    <t xml:space="preserve">
07/OCTUBRE/2020</t>
  </si>
  <si>
    <t xml:space="preserve">ACTA DE NOTIFICACIÓN DE FALLO </t>
  </si>
  <si>
    <t>CORPORATIVO SAG DE TO, S. DE R.L. DE C.V., IMAGO CENTRO DE INTELIGENCIA DE NEGOCIOS, S.A. DE C.V., GURGES IMPLEMENTACIÓN DE NEGOCIOS, S.A. DE C.V., AURUS NIVEL TOTAL, S. DE R.L. DE C.V., INDUSTRIALAB DE MÉXICO, S.A. DE C.V. Y CONSULTORÍA DEL BAJIO INC, S.A. DE C.V.</t>
  </si>
  <si>
    <t>FORTALECIMIENTO ESPECIALIZADO PARA APOYO EN LAS EVALUACIONES TÉCNICAS OBJETO DE LAS MATERIAS DE SASISOPA INDUSTRIAL Y COMERCIAL, IMPACTO AMBIENTAL, CAMBIO DE USO DE SUELO DE TERRENOS FORESTALES Y RIESGO AMBIENTAL DE PROYECTOS COMPETENCIA DE LA UNIDAD DE GESTIÓN INDUSTRIAL</t>
  </si>
  <si>
    <r>
      <t xml:space="preserve">33903
</t>
    </r>
    <r>
      <rPr>
        <sz val="7"/>
        <color theme="1"/>
        <rFont val="Miriam"/>
        <family val="2"/>
      </rPr>
      <t>FIDEICOMISO</t>
    </r>
  </si>
  <si>
    <t>Segunda Sesión Extraordinaria del 2020 del Comité Técnico del Fideicomiso 
ACT-ASEA-01-2ª-EXT-2020</t>
  </si>
  <si>
    <t>ING. DAVID RIVERA BELLO, DIRECTOR GENERAL DE GESTIÓN DE PROCESOS INDUSTRIALES</t>
  </si>
  <si>
    <r>
      <rPr>
        <b/>
        <sz val="5"/>
        <color theme="1"/>
        <rFont val="Miriam"/>
        <family val="2"/>
      </rPr>
      <t>CST190326II,</t>
    </r>
    <r>
      <rPr>
        <sz val="5"/>
        <color theme="1"/>
        <rFont val="Miriam"/>
        <family val="2"/>
      </rPr>
      <t>CORPORATIVO SAG DE TO, S. DE R.L. DE C.V; I</t>
    </r>
    <r>
      <rPr>
        <b/>
        <sz val="5"/>
        <color theme="1"/>
        <rFont val="Miriam"/>
        <family val="2"/>
      </rPr>
      <t>CI960515D2</t>
    </r>
    <r>
      <rPr>
        <sz val="5"/>
        <color theme="1"/>
        <rFont val="Miriam"/>
        <family val="2"/>
      </rPr>
      <t xml:space="preserve"> “IMAGO CENTRO DE INTELIGENCIA DE NEGOCIOS, S.A. DE C.V.”; </t>
    </r>
    <r>
      <rPr>
        <b/>
        <sz val="5"/>
        <color theme="1"/>
        <rFont val="Miriam"/>
        <family val="2"/>
      </rPr>
      <t xml:space="preserve"> GIN100204P64</t>
    </r>
    <r>
      <rPr>
        <sz val="5"/>
        <color theme="1"/>
        <rFont val="Miriam"/>
        <family val="2"/>
      </rPr>
      <t xml:space="preserve"> GURGES IMPLEMENTACIÓN DE NEGOCIOS, S.A. DE C.V.”; </t>
    </r>
    <r>
      <rPr>
        <b/>
        <sz val="5"/>
        <color theme="1"/>
        <rFont val="Miriam"/>
        <family val="2"/>
      </rPr>
      <t>ANT110420SY2</t>
    </r>
    <r>
      <rPr>
        <sz val="5"/>
        <color theme="1"/>
        <rFont val="Miriam"/>
        <family val="2"/>
      </rPr>
      <t xml:space="preserve"> AURUS NIVEL TOTAL, S. DE R.L. DE C.V; </t>
    </r>
    <r>
      <rPr>
        <b/>
        <sz val="5"/>
        <color theme="1"/>
        <rFont val="Miriam"/>
        <family val="2"/>
      </rPr>
      <t>IME140522GL7.</t>
    </r>
    <r>
      <rPr>
        <sz val="5"/>
        <color theme="1"/>
        <rFont val="Miriam"/>
        <family val="2"/>
      </rPr>
      <t xml:space="preserve"> INDUSTRILAB DE MÉXICO, S.A. DE C.V.;  </t>
    </r>
    <r>
      <rPr>
        <b/>
        <sz val="5"/>
        <color theme="1"/>
        <rFont val="Miriam"/>
        <family val="2"/>
      </rPr>
      <t>CBI161213PH2</t>
    </r>
    <r>
      <rPr>
        <sz val="5"/>
        <color theme="1"/>
        <rFont val="Miriam"/>
        <family val="2"/>
      </rPr>
      <t xml:space="preserve"> CONSULTORÍA DEL BAJÍO INC, S.A. DE C.V</t>
    </r>
  </si>
  <si>
    <t>Avenida Circunvalación Poniente Número 69 B, Oficina 8, Colonia Ciudad Satelite, Naucalpan de Juarez, Estado de México, C.P. 53100.;Calle Jiménez Norte 127 Interior 2-B, Colonia Centro, Torreón, Coahuila C.P. 27000; Calle Jiménez 138, Interior 2, Colonia Centro, Torreón, Coahuila, C.P. 27000; Calle Circuito Centro Civico Número 27, Primer Piso, Interior 103-A, Ciudad Satélite, Naucalpan De Juárez, Estado De México, C.P. 53100; Emilio Carranza Número 17, Piso 2, Colonia Tlanepantla De Baz Centro, Tlanepantla, Estado De México, C.P. 54000; Avenida Homero Número 1425 Despacho 105 Oficina 100, Col. Polanco, Miguel Hidalgo, Ciudad De México, C.P. 11560.</t>
  </si>
  <si>
    <t xml:space="preserve">FIANZA
</t>
  </si>
  <si>
    <t>2185996-0000</t>
  </si>
  <si>
    <t>LIBERTY FIANZAS, S.A. DE C.V.</t>
  </si>
  <si>
    <t>16/10/2020
AL
15/10/2021</t>
  </si>
  <si>
    <t>CORPORATIVO SAG DE TO, S. DE R.L. DE C.V., IMAGO CENTRO DE
INTELIGENCIA DE NEGOCIOS, S.A. DE C.V., GURGES IMPLEMENTACIÓN DE NEGOCIOS, S.A. DE C.V., AURUS NIVEL TOTAL, S. DE R.L. DE
C.V., INDUSTRILAB DE MÉXICO, S.A. DE C.V., y CONSULTORÍA DEL BAJÍO INC, S.A. DE C.V.</t>
  </si>
  <si>
    <t>ASEA/UAF/DGRMS/DPLC/266/2020</t>
  </si>
  <si>
    <t>AA-016G00999-E38-2020</t>
  </si>
  <si>
    <t>26 FRACCIÓN III
40, 41 FRACCIÓN III
Y 47 DE LA LAASSP</t>
  </si>
  <si>
    <t>ASEA-DGRMS-AD-029-2020</t>
  </si>
  <si>
    <t>Cerrado</t>
  </si>
  <si>
    <t>CADGRAFICS, S.A. DE C.V.</t>
  </si>
  <si>
    <t>SERVICIO DE LICENCIAMIENTO ADOBE ACROBAT DC PRO</t>
  </si>
  <si>
    <r>
      <t xml:space="preserve">32701
</t>
    </r>
    <r>
      <rPr>
        <sz val="7"/>
        <color theme="1"/>
        <rFont val="Miriam"/>
        <family val="2"/>
      </rPr>
      <t>FIDEICOMISO</t>
    </r>
  </si>
  <si>
    <t>Licencias de uso de programas de computo y su actualizacion</t>
  </si>
  <si>
    <t>G00-F-001-2020 Primera Sesión Extraordinaria</t>
  </si>
  <si>
    <t>CAD901017276</t>
  </si>
  <si>
    <t>Norte 56 A, Número 5204, Col. Tablas de San Agustín, C.P. 07860, Alcaldía Gustavo A. Madero.</t>
  </si>
  <si>
    <t>FALTA INTEGRAR (AMARAL)</t>
  </si>
  <si>
    <t>2474179</t>
  </si>
  <si>
    <t>01/09/2020
AL 
31/08/2021</t>
  </si>
  <si>
    <t>ASEA/UAF/DGRMS/DPLC/252/2020</t>
  </si>
  <si>
    <t>IA-016G00999-E42-2020</t>
  </si>
  <si>
    <t>26, FRACCIÓN II; 26 BIS, FRACCIÓN II; 27; 28, FRACCIÓN I; 29; 41 FRACCIÓN XX; 42; 43 FRACCIÓN I, 45 Y 47 DE LA LAASSP 14; 48 81 Y 85 DE SU REGLAMENTO; ARTÍCULO 8 DE LA LFAR, ART. 32 Y 50 DE LA LFPRH Y ARTÍCULOS 147 Y 148 DEL REGLAMENTO DE LA LFPRH</t>
  </si>
  <si>
    <t>ASEA-DGRMS-IA-002-2021</t>
  </si>
  <si>
    <t>ACTA NOTIFICACIÓN FALLO</t>
  </si>
  <si>
    <t>MAINBIT, S.A. DE C.V.</t>
  </si>
  <si>
    <t>Mtra. Elsa Ortega Rodríguez, Directora General de Procesos y Tecnologías de Información</t>
  </si>
  <si>
    <t>2102019</t>
  </si>
  <si>
    <t>CHUBB FIANZAS MONTERREY ASEGURADORA DE CAUCIÓN, S.A.,</t>
  </si>
  <si>
    <t>01/01/2021
AL
31/12/2023</t>
  </si>
  <si>
    <t>ARRENDAMIENTO</t>
  </si>
  <si>
    <t>ASEA/UAF/DGRMS/DPLC/019/2021</t>
  </si>
  <si>
    <t>ASEA-DGRMS-IA-003-2021</t>
  </si>
  <si>
    <t>CERRADO</t>
  </si>
  <si>
    <t>SERVICIOS ADMINISTRADOS BSS, S.A. DE C.V.</t>
  </si>
  <si>
    <t>2516509</t>
  </si>
  <si>
    <t>SERVICIOS
ADMINISTRADOS BSS S.A DE C.V.</t>
  </si>
  <si>
    <t>ASEA/UAF/DGRMS/DPLC/025/2021</t>
  </si>
  <si>
    <t>ASEA-DGRMS-IA-004-2021</t>
  </si>
  <si>
    <t>2516519</t>
  </si>
  <si>
    <t>ASEA/UAF/DGRMS/DPLC/026/2021</t>
  </si>
  <si>
    <t>LA-016G00999-E43-2020</t>
  </si>
  <si>
    <t>LICITACIÓN PÚBLICA NACIONAL ELECTRÓNICA</t>
  </si>
  <si>
    <t>26, FRACCIÓN I; 26 BIS, FRACCIÓN II; 27; 28, FRACCIÓN I; 29,  30 Y 45 DE LA LAASSP, 39 Y 81 SU REGLAMENTO 
ART. 8; 10 Y 16 DE LA LFAR</t>
  </si>
  <si>
    <t>ASEA-DGRMS-LA-005-2021</t>
  </si>
  <si>
    <t>TOTALSEC, S.A. DE C.V.</t>
  </si>
  <si>
    <t>SISTEMA DE GESTIÓN Y SERVICIO ADMINISTRADO DE SEGURIDAD DE LA INFORMACIÓN FASE A: DISEÑO E IMPLEMENTACIÓN DE UN SISTEMA DE GESTIÓN DE SEGURIDAD DE LA INFORMACIÓN BAJO LA NORMA ISO/IEC 27001:2013</t>
  </si>
  <si>
    <t>FIDEICOMISO
33903</t>
  </si>
  <si>
    <t>1D3-9999-0037787</t>
  </si>
  <si>
    <t>AFIANZADORA FIDUCIA, S.A. DE C.V.</t>
  </si>
  <si>
    <t>20/01/2021
Al
19/04/2022</t>
  </si>
  <si>
    <t>TOTALSEC, S.A DE C.V.</t>
  </si>
  <si>
    <t>ASEA/UAF/DGRMS/DPLC/065/2021</t>
  </si>
  <si>
    <t>AA-016G00999-E44-2020</t>
  </si>
  <si>
    <t>ADJUDICACIÓN 
DIRECTA</t>
  </si>
  <si>
    <t>26, FRACCIÓN III, 28, FRACCIÓN I, 40, 41, FRACCIÓN I Y 47 DE LA LAASSP, 71 Y 72 FRACCIONES I Y II DE SU REGLAMENTO</t>
  </si>
  <si>
    <t>ASEA-DGRMS-AD-001-2021</t>
  </si>
  <si>
    <t>ASEA/UAF/DGRMS/742/2020
Sexta Sesión Extraordinaria de 2020
14/12/2020</t>
  </si>
  <si>
    <t>ELEVADORES SCHINDLER, S.A. DE C.V.</t>
  </si>
  <si>
    <t>SERVICIO INTEGRAL DE MANTENIMIENTO PREVENTIVO Y CORRECTIVO A ELEVADORES, UBICADOS EN EL INMUEBLE QUE ADMINISTRA LA AGENCIA NACIONAL DE SEGURIDAD INDUSTRIAL Y DE PROTECCIÓN AL MEDIO AMBIENTE DEL SECTOR HIDROCARBUROS</t>
  </si>
  <si>
    <t>Mantenimiento y conservación de maquinaria y equipo</t>
  </si>
  <si>
    <t>PGG170215FE5</t>
  </si>
  <si>
    <t>Camino a San Mateo No. 2, Fraccionamiento Jardines San Mateo,
Naucalpan de Juárez, Estado de México, C.P. 53240</t>
  </si>
  <si>
    <t>21A02606</t>
  </si>
  <si>
    <t>DORAMA, INSTITUCIÓN DE GARANTÍAS, S.A.</t>
  </si>
  <si>
    <t>01/01/2021
AL
31/12/2021</t>
  </si>
  <si>
    <t>ASEA/UAF/DGRMS/DPLC/006/2021</t>
  </si>
  <si>
    <t>AA-016G00999-E45-2020</t>
  </si>
  <si>
    <t>26, fracción III, 28, fracción I, 40, 41, fracción I, y 47 de la LAASSP, 71 y 72, fracción II de su Reglamento.</t>
  </si>
  <si>
    <t>287/2020</t>
  </si>
  <si>
    <t>DIRECCIÓN GENERAL DE RECURSOS FIANANCIEROS</t>
  </si>
  <si>
    <t>ASEA/UAF/DGRMS/743/2020
Sexta Sesión Extraordinaria de 2020</t>
  </si>
  <si>
    <t>BARGALLÓ, CARDOSO Y ASOCIADOS, S.C.</t>
  </si>
  <si>
    <t>SERVICIO DE AUDITORÍA EXTERNA A LOS ESTADOS FINANCIEROS PRESUPUESTARIOS DE LA ASEA</t>
  </si>
  <si>
    <t>OTRAS ASESORÍAS PARA LA OPERACIÓN DE PROGRAMAS</t>
  </si>
  <si>
    <t>2513796</t>
  </si>
  <si>
    <t>SOFIMEX, INSTITUCION DE GARANTÍAS, S.A.</t>
  </si>
  <si>
    <t>15/12/2020
AL
30/06/2021</t>
  </si>
  <si>
    <t>ASEA/UAF/DGRMS/DPLC/004/2021</t>
  </si>
  <si>
    <t>CUCOP</t>
  </si>
  <si>
    <t>MONTO 
PARTIDA PRESUPUESTARIA</t>
  </si>
  <si>
    <t>No. COMPROMISO PRESUPUESTAL</t>
  </si>
  <si>
    <t>CARPETA INTEGRADA</t>
  </si>
  <si>
    <t>SUFICIENCIA</t>
  </si>
  <si>
    <t>NO. REQUISICIÓN</t>
  </si>
  <si>
    <t xml:space="preserve">OBLIGACIÓN (ES)
 GARANTIZADA (S)
</t>
  </si>
  <si>
    <t>LIC. CESAR ROMERO VEGA.
DIRECTOR DE SERVICIOS GENERALES Y MANTNENIMIENTO</t>
  </si>
  <si>
    <r>
      <t xml:space="preserve">INVITACIÓN A CUANDO MENOS TRES PERSONAS
</t>
    </r>
    <r>
      <rPr>
        <b/>
        <sz val="9"/>
        <color theme="1"/>
        <rFont val="Miriam"/>
        <family val="2"/>
      </rPr>
      <t>CONTRATO MARCO</t>
    </r>
  </si>
  <si>
    <t>26, FRACCIÓN II; 26 BIS, FRACCIÓN II; 27; 28, FRACCIÓN I; 29; 41 FRACCIÓN XX; 42; 43 FRACCIÓN I, 45 Y 47 DE LA LAASSP 14; 48 81 Y 85 DE SU REGLAMENTO; ARTÍCULO 8 DE LA LFAR, ART. 32 Y 50 DE LA LFPRH Y ARTÍCULOS 147 Y 148 REGLAMENTO LFPRH</t>
  </si>
  <si>
    <t>ARRENDAMIENTO DE EQUIPO DE CÓMPUTO PERSONAL Y PERIFÉRICOS (COMPUTADORA PORTATIL,CANDADO Y VIDEO PROYECTOR)</t>
  </si>
  <si>
    <t>MAI900112RW2</t>
  </si>
  <si>
    <t>Calle Romero de Terreros, Número 804, Col. Del Valle, Alcaldía Benito Juárez, C.P. 03100 en CDMX</t>
  </si>
  <si>
    <t>ARRENDAMIENTO DE EQUIPO DE CÓMPUTO PERSONAL Y PERIFÉRICOS (APPLE ESCRITORIO DE MAC)</t>
  </si>
  <si>
    <t>ARRENDAMIENTO DE EQUIPO DE CÓMPUTO PERSONAL Y PERIFÉRICOS (LECTOR DVD)</t>
  </si>
  <si>
    <t>SAB071219T93</t>
  </si>
  <si>
    <t>Insurgentes Sur 800, Col. Del Valle
C.P. 03100, Alcaldía Benito Juarez CDMX</t>
  </si>
  <si>
    <t>TOT1509213Y5</t>
  </si>
  <si>
    <t>PERIFERICO SUR 4121 FUENTES DEL PEDREGAL, C.P. 14140, 
Alcaldía Tlalpan, CDMX</t>
  </si>
  <si>
    <t>CM1-ASEA-DGRMS-LA-005-2021</t>
  </si>
  <si>
    <t>CAMBIO DE SUPERVISOR</t>
  </si>
  <si>
    <t>IA-016G00999-E2-2021</t>
  </si>
  <si>
    <t>INVITACIÓN A CUANDO MENOS TRES PERSONAS
CONTRATO MARCO</t>
  </si>
  <si>
    <t>26, FRACCIÓN II; 26 BIS, FRACCIÓN II; 27; 28, FRACCIÓN I; 29; 41 FRACCIÓN XX; 42; 43 FRACCIÓN I, 45 Y 47 DE LA LAASSP 14; 48; 77; 81 Y 85 DE SU REGLAMENTO; ARTÍCULO 8 DE LA LFAR, ART. 32 Y 50 LFPRH Y ART. 147 Y 148 REGLAMENTO LFPRH</t>
  </si>
  <si>
    <t>ASEA-DGRMS-IA-010-2021</t>
  </si>
  <si>
    <t>B DRIVE IT, S.A. DE C.V.</t>
  </si>
  <si>
    <t xml:space="preserve"> ARRENDAMIENTO DE EQUIPO PARA TELEFONÍA IP PARA LA AGENCIA NACIONAL DE SEGURIDAD INDUSTRIAL Y DE PROTECCIÓN AL MEDIO AMBIENTE DEL SECTOR HIDROCARBUROS (ASEA)</t>
  </si>
  <si>
    <t>SERVICIOS DE CONDUCCIÓN DE SEÑALES ANALÓGICAS Y DIGITALES</t>
  </si>
  <si>
    <t xml:space="preserve">Mtra. Elsa Ortega Rodríguez 
Directora General de Procesos y
Tecnologías de Información </t>
  </si>
  <si>
    <t>2248199-0000</t>
  </si>
  <si>
    <t>15/03/2021
AL
31/12/2023</t>
  </si>
  <si>
    <t>ASEA/UAF/DGRMS/DPLC/113/2021</t>
  </si>
  <si>
    <t>IA-016G00999-E3-2021</t>
  </si>
  <si>
    <t>26, FRACCIÓN II; 26 BIS, FRACCIÓN II; 27; 28, FRACCIÓN I; 29; 41 FRACCIÓN XX; 42; 43 FRACCIÓN I, 45 Y 47 DE LA LAASSP 14; 48; 77; 81 Y 85 DE SU REGLAMENTO; ARTÍCULO 8 DE LA LFAR, ART. 32 Y 50 LFPRH Y ART. 147 Y 148 DEL REGLAMENTO LFPRH</t>
  </si>
  <si>
    <t>ASEA-DGRMS-IA-011-2021</t>
  </si>
  <si>
    <t>CONSORCIO RED UNO, S.A. DE C.V.</t>
  </si>
  <si>
    <t>ARRENDAMIENTO DE EQUIPO PARA RED LAN Y WLAN PARA LA AGENCIA NACIONAL DE SEGURIDAD INDUSTRIAL Y DE PROTECCIÓN AL MEDIO AMBIENTE DEL SECTOR HIDROCARBUROS (ASEA) (RED LAN PART. 2 Y 7 )</t>
  </si>
  <si>
    <t>INBURSA SEGUROS DE CAUCIÓN Y FIANZAS, S.A.</t>
  </si>
  <si>
    <t>ASEA/UAF/DGRMS/DPLC/114/2021</t>
  </si>
  <si>
    <t>ASEA-DGRMS-IA-012-2021</t>
  </si>
  <si>
    <t>ARRENDAMIENTO DE EQUIPO PARA RED LAN Y WLAN PARA LA AGENCIA NACIONAL DE SEGURIDAD INDUSTRIAL Y DE PROTECCIÓN AL MEDIO AMBIENTE DEL SECTOR HIDROCARBUROS (ASEA) (PARTIDA 12 Y 15)</t>
  </si>
  <si>
    <t>CHUBB FIANZAS MONTERREY ASEGURADORA DE CAUCIÓN, S.A.</t>
  </si>
  <si>
    <t>ASEA/UAF/DGRMS/DPLC/101/2021</t>
  </si>
  <si>
    <t>IA-016G00999-E4-2021</t>
  </si>
  <si>
    <t>ASEA-DGRMS-IA-013-2021</t>
  </si>
  <si>
    <t xml:space="preserve"> ARRENDAMIENTO DE EQUIPO DE SEGURIDAD FIREWALL</t>
  </si>
  <si>
    <t>ASEA/UAF/DGRMS/DPLC/102/2021</t>
  </si>
  <si>
    <t>IA-016G00999-E5-2021</t>
  </si>
  <si>
    <t>26, FRACCIÓN II; 26 BIS, FRACCIÓN II; 27; 28, FRACCIÓN I; 29; 41 FRACCIÓN XX; 42; 43 FRACCIÓN I, 45 Y 47 DE LA LAASSP 14; 48; 77; 81 Y 85 DE SU REGLAMENTO; ARTÍCULO 8 DE LA LFAR, ART. 32 Y 50 LFPRH Y ART. 147 Y 148  REGLAMENTO LFPRH</t>
  </si>
  <si>
    <t>ASEA-DGRMS-IA-014-2021</t>
  </si>
  <si>
    <t>UNINET, S.A. DE C.V.</t>
  </si>
  <si>
    <t>SERVICIO DE INTERNET CORPORATIVO PARA LA AGENCIA NACIONAL DE SEGURIDAD INDUSTRIAL Y PROTECCIÓN AL MEDIO AMBIENTE DEL SECTOR HIDROCARBUROS (ASEA)</t>
  </si>
  <si>
    <t>MTRA. ELSA ORTEGA RODRÍGUEZ 
DIRECTORA GENERAL DE PROCESOS Y
TECNOLOGÍAS DE INFORMACIÓN</t>
  </si>
  <si>
    <t>UNINET,S.A. DE C.V.</t>
  </si>
  <si>
    <t>ASEA/UAF/DGRMS/DPLC/115/2021</t>
  </si>
  <si>
    <t>AA-016G00999-E6-2021</t>
  </si>
  <si>
    <t>26 FRACCIÓN III 
Y 42 DE LA LAASSP</t>
  </si>
  <si>
    <t>ASEA-DGRMS-AD-007-2021</t>
  </si>
  <si>
    <t>COLONOS DE JARDINES EN LA MONTAÑA, A.C.</t>
  </si>
  <si>
    <t>MEMBRESÍA PARA INGRESAR AL FRACCIONAMIENTO JARDINES EN LA MONTAÑA Y ACCESAR A LAS INSTALACIONES DE LA AGENCIA NACIONAL DE SEGURIDAD INDUSTRIAL Y PROTECCIÓN AL MEDIO AMBIENTE DEL SECTOR HIDROCARBUROS (ASEA), EJERCICIO FISCAL 2021</t>
  </si>
  <si>
    <t>PATENTES, DERECHOS DE AUTOR, REGALÍAS Y OTROS</t>
  </si>
  <si>
    <r>
      <rPr>
        <b/>
        <sz val="9"/>
        <color theme="1"/>
        <rFont val="Miriam"/>
        <family val="2"/>
      </rPr>
      <t>PENDIENTE:</t>
    </r>
    <r>
      <rPr>
        <sz val="9"/>
        <color theme="1"/>
        <rFont val="Miriam"/>
        <family val="2"/>
      </rPr>
      <t xml:space="preserve">
CARTA CONFLICTO INTERES LIC. NORMA Y  EDGAR
OFICIO NOTIFICACIÓN  OFICIO DE SOLICITUD DE DICTAMINACIÓN</t>
    </r>
  </si>
  <si>
    <t>ACUERDO DE EXCEPCIÓN DE GARANTÍA DE CUMPLIMIENTO</t>
  </si>
  <si>
    <t>EPO-016G00999N7-2021</t>
  </si>
  <si>
    <t>ASEA-DGRMS-AD-006-2021</t>
  </si>
  <si>
    <t>POLICÍA BANCARIA E INDUSTRIAL DE LA SECRETARIA DE SEGURIDAD CIUDADANA DE LA CIUDAD DE MÉXICO</t>
  </si>
  <si>
    <t>SERVICIO DE SEGURIDAD Y VIGILANCIA EN EL INMUEBLE QUE ADMINISTRA LA AGENCIA NACIONAL DE SEGURIDAD INDUSTRIAL Y DE PROTECCIÓN AL MEDIO AMBIENTE DEL SECTOR HIDROCARBUROS</t>
  </si>
  <si>
    <t>SERVICIO DE VIGILANCIA</t>
  </si>
  <si>
    <r>
      <t xml:space="preserve">GOO-F-001-2021
</t>
    </r>
    <r>
      <rPr>
        <b/>
        <sz val="8"/>
        <color rgb="FFDE4A22"/>
        <rFont val="Miriam"/>
        <family val="2"/>
        <charset val="177"/>
      </rPr>
      <t>ACT-ASEA-01-1ª-EXT-2020
recurso fideicomiso</t>
    </r>
  </si>
  <si>
    <t>AA-016G00999-E8-2021</t>
  </si>
  <si>
    <t>26 FRACCIÓN III,
40, 41 FRACCIÓN I
Y 47 DE LA LAASSP
71 Y 72 FRACCIÓN II
DE SU REGLAMENTO</t>
  </si>
  <si>
    <t>ASEA-DGRMS-AD-009-2021</t>
  </si>
  <si>
    <t>MICROSOFT CORPORATION</t>
  </si>
  <si>
    <t>SERVICIOS Y ADQUISICIÓN DE PRODUCTOS DE LICENCIAMIENTO MICROSOFT BAJO UN ESQUEMA DE SUSCRIPCIÓN, ACTUALIZACIÓN Y SOPORTE</t>
  </si>
  <si>
    <t>PATENTES, DERECHO DE AUTOR, REGALÍAS Y OTROS</t>
  </si>
  <si>
    <t>00196</t>
  </si>
  <si>
    <t>ONE MICROSOFT  WAY, REDMON, WASHINGTON, 98052, ESTADOS UNIDOS DE ÁMERICA</t>
  </si>
  <si>
    <t>DOLARES AMERICANO</t>
  </si>
  <si>
    <t>01/03/2021
AL
31/12/2021</t>
  </si>
  <si>
    <t>ASEA/UAF/DGRMS/DPLC/095/2021</t>
  </si>
  <si>
    <t>AA-016G00999-E10-2021</t>
  </si>
  <si>
    <t>26, FRACCIÓN III, 42 DE LAASSP Y 75 DE SU REGLAMENTO</t>
  </si>
  <si>
    <t>ASEA-DGRMS-AD-008-2021</t>
  </si>
  <si>
    <t>DELSA SYSTEM, S.A. DE C.V.</t>
  </si>
  <si>
    <t>Micro</t>
  </si>
  <si>
    <t>SERVICIO INTEGRAL DE ELABORACIÓN Y CÁLCULO DE NÓMINA PARA LA AGENCIA NACIONAL DE SEGURIDAD INDUSTRIAL Y DE PROTECCIÓN AL MEDIO AMBIENTE DEL SECTOR HIDROCARBUROS</t>
  </si>
  <si>
    <t>00249</t>
  </si>
  <si>
    <t>2213982-0000</t>
  </si>
  <si>
    <t>ASEA/UAF/DGRMS/DPLC/111/2021</t>
  </si>
  <si>
    <t>LA-016G00999-E11-2021
LA-006000993-E3-2021</t>
  </si>
  <si>
    <r>
      <t xml:space="preserve">LICITACIÓN PÚBLICA NACIONAL ELECTRÓNICA
</t>
    </r>
    <r>
      <rPr>
        <b/>
        <sz val="9"/>
        <color theme="1"/>
        <rFont val="Miriam"/>
        <family val="2"/>
      </rPr>
      <t>CONSOLIDADA</t>
    </r>
  </si>
  <si>
    <t>26 fracción I, 26 bis, fracción II, 26 Ter, 27 y 28, fracción I, penúltimo párrafo 29, 32, segundo párrafo, 36, 36 Bis, fracciones II y III y 47 de la Ley; 13, 28, 29 y 85 DEL REGLAMENTO</t>
  </si>
  <si>
    <t>ASEA-DGRMS-LA-015-2021</t>
  </si>
  <si>
    <t>EDENRED MÉXICO S.A. DE C.V.</t>
  </si>
  <si>
    <t>CONTRATACIÓN CONSOLIDADA PARA LA “ADQUISICIÓN Y SUMINISTRO DE COMBUSTIBLE PARA VEHÍCULOS AUTOMOTORES TERRESTRES DENTRO DEL TERRITORIO NACIONAL, A TRAVÉS DE MONEDEROS ELECTRÓNICOS PARA EL EJERCICIO FISCAL 2021"</t>
  </si>
  <si>
    <t>26102
26103</t>
  </si>
  <si>
    <t>"Combustibles, lubricantes y aditivos para vehículos terrestres, aéreos, marítimos, lacustres y fluviales destinados a servicios públicos y la operación de programas públicos" Y "Combustibles, lubricantes y aditivos para vehículos terrestres, aéreos, marítimos, lacustres y fluviales destinados a servicios administrativos"</t>
  </si>
  <si>
    <t>01/04/2021
AL
31/12/2021</t>
  </si>
  <si>
    <t>EDENRED MEXICO, S.A. DE C.V.</t>
  </si>
  <si>
    <t>ASEA/UAF/DGRMS/DPLC/110/2021</t>
  </si>
  <si>
    <t>IA-016G00999-E13-2021</t>
  </si>
  <si>
    <t>ASEA-DGRMS-IA-017-2021</t>
  </si>
  <si>
    <t>CONSORCIO DE SERVICIOS INTEGRALES PARA OFICINA, S.A. DE C.V.</t>
  </si>
  <si>
    <t>SERVICIO INTEGRAL DE LIMPIEZA, PARA LA AGENCIA NACIONAL DE SEGURIDAD INDUSTRIAL Y DE PROTECCIÓN AL MEDIO AMBIENTE DEL SECTOR HIDROCARBUROS</t>
  </si>
  <si>
    <t>Servicios de lavandería, limpieza e higiene</t>
  </si>
  <si>
    <t>ACT-ASEA-01-1ª-EXT-2020
recurso fideicomiso</t>
  </si>
  <si>
    <t>4149-06776-6</t>
  </si>
  <si>
    <t>ASEGURADORA INSURGENTES, S.A. DE C.V.</t>
  </si>
  <si>
    <t>ASEA/UAF/DGRMS/DPLC/170/2021</t>
  </si>
  <si>
    <t>CE-016G00999-E14-2021</t>
  </si>
  <si>
    <t>ASEA-DGRMS-LA-016-2021</t>
  </si>
  <si>
    <t>AGROASEMEX, S.A. DE C.V.</t>
  </si>
  <si>
    <t>SERVICIO DE ASEGURAMIENTO DE LOS BIENES PATRIMONIALES DE LA ASEA</t>
  </si>
  <si>
    <t>SEGURO DE BIENES PATRIMONIALES</t>
  </si>
  <si>
    <t>LIC. CESAR ROMERO VEGA DIRECTOR DE SERVICIOS GENERALES Y MANTENIMIENTO</t>
  </si>
  <si>
    <t>LA-016G00999-E17-2021</t>
  </si>
  <si>
    <t xml:space="preserve">LICITACIÓN PÚBLICA ELECTRÓNICA NACIONAL </t>
  </si>
  <si>
    <t>26 BIS, FRACCIÓN II; 27; 28, FRACCIÓN I; 29, 30, Y 47 DE LA LAASSP, 39 Y 85 SU REGLAMENTO</t>
  </si>
  <si>
    <t>ASEA-DGRMS-LA-019-2021</t>
  </si>
  <si>
    <t>INSELEC, S.A. DE C.V.</t>
  </si>
  <si>
    <t>SERVICIO INTEGRAL DE MANTENIMIENTO A INMUEBLE, QUE ADMINISTRA LA AGENCIA NACIONAL DE SEGURIDAD INDUSTRIAL Y DE PROTECCIÓN AL MEDIO AMBIENTE DEL SECTOR HIDROCARBUROS (ASEA)</t>
  </si>
  <si>
    <t>35101
35701</t>
  </si>
  <si>
    <t>Mantenimiento y conservacion de maquinaria y equipo</t>
  </si>
  <si>
    <t>ASEA-DGRMS-LA-020-2021</t>
  </si>
  <si>
    <t>INGENIERÍA ESPECIALIZADA EN ELECTRICIDAD Y MECÁNICA INDUSTRIAL, S.A. DE C.V.</t>
  </si>
  <si>
    <t>SERVICIO INTEGRAL DE MANTENIMIENTO PREVENTIVO MAYOR A MAQUINARIA Y EQUIPO INSTALADO EN EL INMUEBLE QUE ADMINISTRA LA AGENCIA NACIONAL DE SEGURIDAD INDUSTRIAL Y DE PROTECCIÓN AL MEDIO AMBIENTE DEL SECTOR HIDROCARBUROS (ASEA)</t>
  </si>
  <si>
    <t xml:space="preserve">Mantenimiento y conservacion de maquinaria y equipo
Servicios de conducción </t>
  </si>
  <si>
    <t>LA-016000997-E24-2021
CE-016G00999-E23-2021</t>
  </si>
  <si>
    <t>ASEA-DGRMS-LA-018-2021</t>
  </si>
  <si>
    <t>TELEFONOS DE MÉXICO, S.A.B. DE C.V.</t>
  </si>
  <si>
    <t>SERVICIO DE TELEFÓNÍA</t>
  </si>
  <si>
    <t>31401
31701</t>
  </si>
  <si>
    <t>Servicio telefonico convencional</t>
  </si>
  <si>
    <t>AA-016G00999-E25-2021</t>
  </si>
  <si>
    <t>ASEA-DGRMS-AD-021-2021</t>
  </si>
  <si>
    <t>INSTITUTO MEXICANO DEL PETROLEO</t>
  </si>
  <si>
    <t>ITIL 4 FUNDAMENTOS</t>
  </si>
  <si>
    <t>Servicios para capacitacion a servidores publicos</t>
  </si>
  <si>
    <r>
      <t xml:space="preserve">G00-F-004-2021
</t>
    </r>
    <r>
      <rPr>
        <b/>
        <sz val="8"/>
        <color rgb="FFDE4A22"/>
        <rFont val="Miriam"/>
        <family val="2"/>
        <charset val="177"/>
      </rPr>
      <t>ACT-ASEA-01-1ª-EXT-2020
recurso fideicomiso</t>
    </r>
  </si>
  <si>
    <t>MTRA ANGELICA MARÍA MURCIA
DIRECTORA DE FORMACIÓN Y DESARROLLO PROFESIONAL</t>
  </si>
  <si>
    <t>IMP650823397</t>
  </si>
  <si>
    <t>EJE CENTRAL LÁZARO CÁRDENAS NORTE NÚM 152, COL SAN BARTOLO ATEPEHUACAN, ALCALDÍA GUSTAVO A.MADERO.</t>
  </si>
  <si>
    <t>ACUERDO DE EXCEPCIÓN</t>
  </si>
  <si>
    <t>AA-016G00999-E27-2021</t>
  </si>
  <si>
    <t>26 FRACCIÓN III
Y 42 DE LA LAASSP</t>
  </si>
  <si>
    <t>ASEA-DGRMS-AD-023-2021
2021-A-A-NAC-A-C-16-G00-00001461</t>
  </si>
  <si>
    <t xml:space="preserve">CEJA DERECHO Y DESARROLLO SUSTENTABLE, S.C. </t>
  </si>
  <si>
    <t>SERVICIO DE CAPACITACIÓN DENOMINADO TALLER TEÓRICO-PRÁCTICO “METODOLOGÍAS DE LA EVALUACIÓN DEL IMPACTO AMBIENTAL” DIRIGIDO A PERSONAL DE LA AGENCIA NACIONAL DE SEGURIDAD INDUSTRIAL Y DE PROTECCIÓN AL MEDIO AMBIENTE DEL SECTOR HIDROCARBUROS (ASEA)</t>
  </si>
  <si>
    <r>
      <t xml:space="preserve">G00-F-006-2021
</t>
    </r>
    <r>
      <rPr>
        <b/>
        <sz val="8"/>
        <color rgb="FFDE4A22"/>
        <rFont val="Miriam"/>
        <family val="2"/>
        <charset val="177"/>
      </rPr>
      <t>ACT-ASEA-01-1ª-EXT-2020
recurso fideicomiso</t>
    </r>
  </si>
  <si>
    <t>MTRA.ANGELICA MARÍA MURCIA
DIRECTORA DE FORMACIÓN Y DESARROLLO PROFESIONAL</t>
  </si>
  <si>
    <t>CDD090515ERA</t>
  </si>
  <si>
    <t>CALLE CORONA, NÚMERO 229, COLONIA INDUSTRIAL, ALCALDÍA, GUSTAVO A. MADERO, C.P. 07800, CIUDAD DE MÉXICO</t>
  </si>
  <si>
    <t>AA-016G00999-E28-2021</t>
  </si>
  <si>
    <t>ASEA-DGRMS-AD-024-2021
2021-A-A-NAC-A-C-16-G00-00001465</t>
  </si>
  <si>
    <t>CONSULTORÍA, CAPACITACIÓN Y CRECIMIENTO, S.C.</t>
  </si>
  <si>
    <t>SERVICIO DE CAPACITACIÓN DENOMINADO TALLER FORMACIÓN DE INSTRUCTORES” DIRIGIDO A PERSONAL DE LA AGENCIA NACIONAL DE SEGURIDAD INDUSTRIAL Y DE PROTECCIÓN AL MEDIO AMBIENTE DEL SECTOR HIDROCARBUROS (ASEA)</t>
  </si>
  <si>
    <r>
      <t xml:space="preserve">G00-F-005-2021
</t>
    </r>
    <r>
      <rPr>
        <b/>
        <sz val="9"/>
        <color rgb="FFFF0000"/>
        <rFont val="Miriam"/>
        <family val="2"/>
      </rPr>
      <t>ACT-ASEA-01-1ª-EXT-2020
recurso fideicomiso</t>
    </r>
  </si>
  <si>
    <t>CCC040217NZ5</t>
  </si>
  <si>
    <t>CHEQUE</t>
  </si>
  <si>
    <t>0002370</t>
  </si>
  <si>
    <t>BANCO NACIONAL DE MÉXICO, S.A.</t>
  </si>
  <si>
    <t>16/06/2021
AL
14/07/2021</t>
  </si>
  <si>
    <t>ASEA-DGRMS-AD-024-2021</t>
  </si>
  <si>
    <t>ASEA/UAF/DGRMS/DPLC/213/2021</t>
  </si>
  <si>
    <t>AA-016G00999-E30-2021</t>
  </si>
  <si>
    <t>ASEA-DGRMS-AD-022-2021
2021-A-A-NAC-A-A-16-G00-00001458</t>
  </si>
  <si>
    <t xml:space="preserve">UAF </t>
  </si>
  <si>
    <t>BALANDRANO INK, S.A. DE C.V.</t>
  </si>
  <si>
    <t>ADQUISICIÓN DE SELLOS INSTITUCIONALES PARA LA AGENCIA NACIONAL DE SEGURIDAD INDUSTRIAL DE PROTECCIÓN AL MEDIO AMBIENTE DEL SECTOR HIDROCARBUROS</t>
  </si>
  <si>
    <t>Sello mecanico</t>
  </si>
  <si>
    <t>LIC. CESAR ROMERO VEGA, DIRECTOR DE SERVICIOS GENERALES Y MANTENIMIENTO</t>
  </si>
  <si>
    <t>BIN121221TG0</t>
  </si>
  <si>
    <t>PRIMERA CERRADA DE BRISAS 23 SAN JUAN BOSCO, C.P. 52946, ATIZAPAN DE ZARAGOZA, ESTADO DE MÉXICO</t>
  </si>
  <si>
    <t>ASEA/UAF/DGRMS/DPLC/216/2021</t>
  </si>
  <si>
    <t>AA-016G00999-E31-2021</t>
  </si>
  <si>
    <t>ASEA-DGRMS-AD-025-2021</t>
  </si>
  <si>
    <t>CSIPA, S.A. DE C.V.</t>
  </si>
  <si>
    <t>TALLER TEÓRICO-PRÁCTICO “ANÁLISIS DE INVESTIGACIÓN DE ACCIDENTES” DIRIGIDO A PERSONAL DE LA AGENCIA NACIONAL DE SEGURIDAD INDUSTRIAL Y DE PROTECCIÓN AL MEDIO AMBIENTE DEL SECTOR HIDROCARBUROS (ASEA)</t>
  </si>
  <si>
    <t>AA-016G00999-E32-2021</t>
  </si>
  <si>
    <t>ASEA-DGRMS-AD-026-2021</t>
  </si>
  <si>
    <t>PERFORMANCE LEADERS MÉXICO, SA DE CV</t>
  </si>
  <si>
    <t>TALLER TEÓRICO-PRÁCTICO “ANÁLISIS RIESGO
DE PROCESOS (ARP) EN MATERIA DE SEGURIDAD
INDUSTRIAL Y OPERATIVA” DIRIGIDO A
PERSONAL DE LA AGENCIA NACIONAL DE
SEGURIDAD INDUSTRIAL Y DE PROTECCIÓN AL
MEDIO AMBIENTE DEL SECTOR
HIDROCARBUROS (ASEA)</t>
  </si>
  <si>
    <t>IA-016G00999-E88-2019</t>
  </si>
  <si>
    <t>17,25, 26, FRACCIÓN II; 26 BIS, FRACCIÓN II;  28, FRACCIÓN I; 41 FRACCIÓN XX Y 47 DE LA LAASSP;
35 LFPRH Y 146 DE SU REGLAMENTO</t>
  </si>
  <si>
    <t>SERVICIO INTEGRAL DE LIMPIEZA, PARA LA AGENCIA NACIONAL DE SEGURIDAD INDUSTRIAL Y DE PROTECCIÓN AL MEDIO AMBIENTE DEL SECTOR HIDROCARBUROS, AL AMPARO DEL CONTRATO MARCO</t>
  </si>
  <si>
    <t>CSI000905MZ6</t>
  </si>
  <si>
    <t>CALLE JÚPITER, NO. B 43 A, COLONIA, RINCONADA COACALCO, MUNICIPIO COACALCO DE BERRIOZÁBAL, CÓDIGO POSTAL 55713, EN EL ESTADO DE MÉXICO.</t>
  </si>
  <si>
    <t>4149-06559-9</t>
  </si>
  <si>
    <t>ASEGURADORA INSURGENTES, S.A. DE C.V., GRUPO FINANCIERO ASERA</t>
  </si>
  <si>
    <t>ASEA/UAF/DGRMS/417/2021
10/06/2021</t>
  </si>
  <si>
    <t>CM1-ASEA-DGRMS-IA-CM-006-2020</t>
  </si>
  <si>
    <t>SE ENVIAN COMENTARIOS PARA REALIZAR CAMBIOS</t>
  </si>
  <si>
    <t>01/01/2020
AL
31/03/2021</t>
  </si>
  <si>
    <t>ASEA/UAF/DGRMS/DPLC/002/2021</t>
  </si>
  <si>
    <t>CM1-ASEA-DGRMS-LA-004-2020</t>
  </si>
  <si>
    <t>ASEA/UAF/DGRMS/DPLC/011/2021</t>
  </si>
  <si>
    <t>CM1-ASEA-DGRMS-LA-013-2020</t>
  </si>
  <si>
    <t>01/04/2020
AL
31/03/2021</t>
  </si>
  <si>
    <t>ASEA/UAF/DGRMS/DPL/054/2021</t>
  </si>
  <si>
    <t>15/04/2020
AL
31/03/2021</t>
  </si>
  <si>
    <t>LA-016G00999-E26-2020</t>
  </si>
  <si>
    <t>; 26, FRACCIÓN I; 26 BIS, FRACCIÓN II;  28, FRACCIÓN I Y 47 DE LAASSP</t>
  </si>
  <si>
    <t>CM1-ASEA-DGRMS-LA-024-2020</t>
  </si>
  <si>
    <t>SERVICIO INTEGRAL DE MANTENIMIENTO A INMUEBLE,  QUE ADMINISTRA LA AGENCIA NACIONAL DE SEGURIDAD INDUSTRIAL Y DE PROTECCIÓN AL MEDIO AMBIENTE DEL SECTOR HIDROCARBUROS “ASEA”</t>
  </si>
  <si>
    <t>Mantenimiento y conservación de inmuebles para la prestación de servicios administrativos</t>
  </si>
  <si>
    <t>INS871105NE9</t>
  </si>
  <si>
    <t>Avenida Hidalgo, No. 102, Col. San Juan, Localidad de Amecameca, Estado de México, C.P. 56905</t>
  </si>
  <si>
    <t>01/07/2020
AL
31/03/2021</t>
  </si>
  <si>
    <t>ASEA/UAF/DGRMS/DPLC/021/2021</t>
  </si>
  <si>
    <t>AMPLIACIÓN EN MONTO Y VIGENCIA</t>
  </si>
  <si>
    <t>LA-016000997-E1-2020
CE-016G00999-E2-2020</t>
  </si>
  <si>
    <t>26 FRACCIÓN I,
26 BIS FRACCIÓN II,
27, 28 FRACCIÓN I Y
29 DE LA LAASSP; 13 Y 85 DE SU REGLAMENTO</t>
  </si>
  <si>
    <t>CM1-ASEA-DGRMS-LA-007-2020</t>
  </si>
  <si>
    <t>SEGUROS SURA, S.A. DE C.V.</t>
  </si>
  <si>
    <t>SERVICIO DE PROGRAMA DE ASEGURAMIENTO INTEGRAL 2020 DE BIENE PATRIMONIALES DE LA AGENCIA NACIONAL DE SEGURIDAD INDUSTRIAL Y DE PROTECCIÓN AL MEDIO AMBIENTE DEL SECTOR HIDROCARBUROS</t>
  </si>
  <si>
    <t>R&amp;S811221 KR6</t>
  </si>
  <si>
    <t>BOULEVARD ADOLFO LÓPEZ METEOS, NO. 244, COLONIA ALTAVISTA, ALCALDÍA ÁLVARO OBREGÓN, CÓDIGO POSTAL 01060 EN LA CIUDAD DE MÉXICO.</t>
  </si>
  <si>
    <t>IA-016G00999-E50-2019</t>
  </si>
  <si>
    <t xml:space="preserve"> 25; 26, FRACCIÓN II; 26 BIS, FRACCIÓN II; 27; 28, FRACCIÓN I; 29; 41 FRACCIÓN XX;42; 43 FRACCIÓN I,45 Y 47 DE LA LAASSP 14; 48 81 Y 85 SU REGLAMENTO;
35 Y 50 LFPRH Y 147 Y 148 DE SU REGLAMENTO</t>
  </si>
  <si>
    <t>CM1-ASEA-DGRMS-CM-042-2019</t>
  </si>
  <si>
    <t>EDENRED MÉXICO, S.A. DE C.V.</t>
  </si>
  <si>
    <t>SUMINISTRO DE COMBUSTIBLE PARA VEHÍCULOS AUTOMOTORES TERRESTRES DENTRO DEL TERRITORIO NACIONAL AL AMPARO DEL CONTRATO MARCO</t>
  </si>
  <si>
    <t>2054901</t>
  </si>
  <si>
    <t>30/09/2019
AL
31/03/2021</t>
  </si>
  <si>
    <t>SUMINISTRO</t>
  </si>
  <si>
    <t>ASEA/UAF/DGRMS/DPLC/007/2021</t>
  </si>
  <si>
    <t>ENDOSO
AMPLIACIÓN EN VIGENCIA</t>
  </si>
  <si>
    <t>SERVICIO DE LICENCIAMIENTO DE PRODUCTOS DE SOFTWARE MICROSOFT BAJO UN ESQUEMA DE SUSCRIPCIÓN</t>
  </si>
  <si>
    <t>AA-016G00999-E23-2020</t>
  </si>
  <si>
    <t>CM1-ASEA-DGRMS-AD-014-2020</t>
  </si>
  <si>
    <t>3 SESIÓN 
EXTRAORDINARIA</t>
  </si>
  <si>
    <t>LIC. JOSÉ JAVIER PÉREZ CRUZ
DIRECTOR DE PROCESOS Y SISTEMAS</t>
  </si>
  <si>
    <t>SE ENVIA POR CORREO ELECTRÓNICO ASEA/UAF/DGRMS/323/2020
27 ABRIL 2020</t>
  </si>
  <si>
    <t>01/04/2020
AL
28/02/2021</t>
  </si>
  <si>
    <t>ASEA/UAF/DGRMS/DPLC/051/2021</t>
  </si>
  <si>
    <t>CM1-ASEA-DGRMS-IA-016-2020</t>
  </si>
  <si>
    <t>ASEA/UAF/DGRMS/DPLC/020/2021</t>
  </si>
  <si>
    <t>LA-016000997-E30-2020
CE-016G00999-E24-2020</t>
  </si>
  <si>
    <t>26 FRACCIÓN I, 26 BIS FRACCIÓN II, 28 FRACCIÓN I Y 47 DE LAASSP</t>
  </si>
  <si>
    <t>CM1-ASEA-DGRMS-LA-020-2020</t>
  </si>
  <si>
    <t>TELÉFONOS DE MÉXICO, S.A.B. DE C.V.</t>
  </si>
  <si>
    <t>SERVICIO DE TELEFONÍA</t>
  </si>
  <si>
    <t>Servicio de Telefonía Convencional</t>
  </si>
  <si>
    <t>00320</t>
  </si>
  <si>
    <t>SE ENVIA POR CORREO ELECTRÓNICO EL 07 DE MAYO 2020 ASEA/UAF/DGRMS/376/2020
30 ABRIL 2020</t>
  </si>
  <si>
    <t>SE TIENE QUE IMPRIMIR TODA LA DOCUMENTACIÓN</t>
  </si>
  <si>
    <t>21220242</t>
  </si>
  <si>
    <t xml:space="preserve">INBURSA SEGUROS DE CAUCIÓN Y FIANZAS, S.A. </t>
  </si>
  <si>
    <t>20/04/2020
AL
31/03/2021</t>
  </si>
  <si>
    <t>ASEA/UAF/DGRMS/DPLC/023/2021</t>
  </si>
  <si>
    <t>LA-016G00999-E19-2020</t>
  </si>
  <si>
    <t>26, FRACCIÓN I; 26 BIS, FRACCIÓN II; 27; 28, FRACCIÓN I; 29, 30, 45 Y 47 DE LA LAASSP,39, 81 Y 85 DE SU REGLAMENTO</t>
  </si>
  <si>
    <t>CM1-ASEA-DGRMS-LA-018-2020</t>
  </si>
  <si>
    <t>UNINET, S.A. DE C.V., CONJUNTAMENTE CON CONSORCIO RED UNO, S.A. DE C.V., TRIARA.COM, S.A. DE C.V., SCITUM, S.A. DE C.V., SERVICIOS ESPECIALIZADOS SCITUM, S.A. DE C.V., Y PRESTACIONES PROFESIONALES EMPRESARIALES, S.A. DE C.V.</t>
  </si>
  <si>
    <t>SERVICIO ADMINISTRADO DE TELECOMUNICACIONES</t>
  </si>
  <si>
    <t>Servicios de conducción de señales análogicas y digitales</t>
  </si>
  <si>
    <t>00323</t>
  </si>
  <si>
    <t>UNI901013RC1</t>
  </si>
  <si>
    <t>Avenida Insurgentes Sur, No. 3500, Piso 4, Colonia Peña Pobre, Alcaldía Tlalpan, C.P. 14060</t>
  </si>
  <si>
    <t xml:space="preserve">SE ENVIA POR CORREO ELECTRÓNICO EL DÍA 
07 MAYO 2020
  ASEA/UAF/DGRMS/339/2020
07 MAYO 2020
</t>
  </si>
  <si>
    <t>INTEGRADA REVISAR QUE DOCUMENTACIÓN HACE FALTA INTEGRAR</t>
  </si>
  <si>
    <t>16/04/2020
AL
17/01/2021</t>
  </si>
  <si>
    <t>ASEA/UAF/DGRMS/DPLC/024/2021</t>
  </si>
  <si>
    <t>CM2-ASEA-DGRMS-LA-018-2020</t>
  </si>
  <si>
    <t>16/04/2020
AL
14/03/2021</t>
  </si>
  <si>
    <t>ASEA/UAF/DGRMS/DPLC/062/2021</t>
  </si>
  <si>
    <t xml:space="preserve"> EPO-016G00999-N8-2020</t>
  </si>
  <si>
    <t>CM1-ASEA-DGRMS-AD-009-2020</t>
  </si>
  <si>
    <t>POLICÍA BANCARIA E INDUSTRIAL DE LA CIUDAD DE MÉXICO</t>
  </si>
  <si>
    <t>SERVICIO DE SEGURIDAD Y VIGILANCIA EN OFICINAS DE LA AGENCIA NACIONAL DE SEGURIDAD INDUSTRIAL Y DE PROTECCIÓN AL MEDIO AMBIENTE DEL SECTOR HIDROCARBUROS</t>
  </si>
  <si>
    <t>GDF9712054NA</t>
  </si>
  <si>
    <t>Calle Poniente 128, número 177, Col. Nueva Vallejo, Alcaldía Gustavo A. Madero C.P. 07750</t>
  </si>
  <si>
    <t>AA-016G00999-E91-2019</t>
  </si>
  <si>
    <t>CM1-ASEA-DGRMS-AD-005-2020</t>
  </si>
  <si>
    <t>SERVICIO INTEGRAL DE ELABORACIÓN Y CÁLCULO DE NÓMINA</t>
  </si>
  <si>
    <t>LIC. MARÍA DE LA LUZ ARAIZA CASTILLO
 DIRECTORA DE ADMINISTRACIÓN DE PERSONAL</t>
  </si>
  <si>
    <t>DSY931026BS8</t>
  </si>
  <si>
    <t>CALLE CERRADA CRUZ DE LA LOMA, NÚMERO 8, COLONIA SANTA CRUZ DEL MONTE, C.P. 53110, EN NAUCALPAN DE JUÁREZ, ESTADO DE MÉXICO</t>
  </si>
  <si>
    <t>RECEPCIÓN DE CONTRATO DE LA DGRF 08/01/2020</t>
  </si>
  <si>
    <t>2151413-0000</t>
  </si>
  <si>
    <t>01/01/2020
AL
28/02/2021</t>
  </si>
  <si>
    <t>21/012/2020</t>
  </si>
  <si>
    <t>ASEA/UAF/DGRMS/DPLC/302/2020</t>
  </si>
  <si>
    <t>CM1-ASEA-DGRMS-AD-001-2020</t>
  </si>
  <si>
    <t>CM1-ASEA-DGRMS-LA-025-2020</t>
  </si>
  <si>
    <t xml:space="preserve"> MANTENIMIENTO PREVENTIVO MAYOR A MAQUINARIA Y EQUIPO INSTALADO EN EL INMUEBLE QUE ADMINISTRA LA AGENCIA NACIONAL DE SEGURIDAD INDUSTRIAL Y DE PROTECCIÓN AL MEDIO AMBIENTE DEL SECTOR HIDROCARBUROS “ASEA”</t>
  </si>
  <si>
    <t xml:space="preserve">2452655 </t>
  </si>
  <si>
    <t>SOFIMEX, INSITUCIÓN DE GARANTÍAS, S.A.</t>
  </si>
  <si>
    <t>ASEA/UAF/DGRMS/DPLC/022/2021</t>
  </si>
  <si>
    <t>AA-016G00999-E39-2020</t>
  </si>
  <si>
    <t xml:space="preserve">26 FRACCIÓN III, 42 DE LA LAASP;  </t>
  </si>
  <si>
    <t>ASEA-DGRMS-AD-030-2020</t>
  </si>
  <si>
    <t>USIVI</t>
  </si>
  <si>
    <t>DIRECCIÓN GENERAL DE SUPERVISIÓN, INSPECCIÓN Y VIGILANCIA COMERCIAL</t>
  </si>
  <si>
    <t>REXIM DIGITAL EN MOVIMIENTO, S.A. DE C.V.</t>
  </si>
  <si>
    <t>SERVICIO DE IMPRESIÓN DE ETIQUETAS AUTOADHESIVAS Y LONAS MESH., PARA LA UNIDAD DE SUPERVISIÓN, INSPECCIÓN Y VIGILANCIA</t>
  </si>
  <si>
    <t>FIDEICOMISO</t>
  </si>
  <si>
    <t>G00-F-002-2020 Primera Sesión Extraordinaria</t>
  </si>
  <si>
    <t>M.EN D. JORGE ALCALÁ TREJO
DIRECTOR GENERAL DE SUPERVISIÓN, INSPECCIÓN Y VIGILANCIA COMERCIAL</t>
  </si>
  <si>
    <t>RDM1201256X4</t>
  </si>
  <si>
    <t>Río Niagara, No. 40, Col. Cuauhtémoc, C.P. 06500, Alcaldía Cuauhtémoc, CDMX</t>
  </si>
  <si>
    <t>FALTA ANEXO TÉCNICO, JUSTIFICACIÓN, REQUISICIÓN, DOCUMENTACIÓN LEGAL, OFICIO DE LIBERACIÓN FIANZA, OFICIO DE ACEPTACIÓN DE LOS BIENES</t>
  </si>
  <si>
    <t>EXENCÍON FIANZA
ASEA/UAF/DGRMS/583/2020</t>
  </si>
  <si>
    <t>EXENCIÓN FIANZA</t>
  </si>
  <si>
    <t>AA-016G00999-E41-2020</t>
  </si>
  <si>
    <t>26 FRACCIÓN III y 42 DE LA LAASP</t>
  </si>
  <si>
    <t>ASEA-DGRMS-AD-032-2020</t>
  </si>
  <si>
    <t>PERFORMANCE LEADERS MÉXICO,S.A. DE C.V.</t>
  </si>
  <si>
    <t>TALLER DE TRANSFORMACION CULTURAL EN SEGURIDAD CON ENFOQUE EN ADMISNITRACION DE RIESGOS</t>
  </si>
  <si>
    <t>G00-F-003-2020
Primera Sesión Extraordinaria 
ACT-ASEA-01-1ª-EXT-2020</t>
  </si>
  <si>
    <t>PLM160217IE2</t>
  </si>
  <si>
    <t>Calle Nardos 447, Colonia Villa Jardín, Ciudad Laredo, Durango, C.P. 35168</t>
  </si>
  <si>
    <t>2485444</t>
  </si>
  <si>
    <t>12/10/2020
AL
30/12/2020</t>
  </si>
  <si>
    <t>PERFORMANCE LEADERS MEXICO, S.A. DE C.V.</t>
  </si>
  <si>
    <t>ASEA/UAF/DGRMS/DPLC/268/2020</t>
  </si>
  <si>
    <t>EJERCIDO 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</si>
</sst>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0.00_ ;[Red]\-#,##0.00\ "/>
  </numFmts>
  <fonts count="54" x14ac:knownFonts="1">
    <font>
      <sz val="11"/>
      <color theme="1"/>
      <name val="Calibri"/>
      <family val="2"/>
      <scheme val="minor"/>
    </font>
    <font>
      <sz val="11"/>
      <color theme="1"/>
      <name val="Calibri"/>
      <family val="2"/>
      <scheme val="minor"/>
    </font>
    <font>
      <b/>
      <sz val="9.5"/>
      <color theme="1"/>
      <name val="Miriam"/>
      <family val="2"/>
      <charset val="177"/>
    </font>
    <font>
      <b/>
      <sz val="9.5"/>
      <name val="Miriam"/>
      <family val="2"/>
      <charset val="177"/>
    </font>
    <font>
      <b/>
      <sz val="5"/>
      <color theme="1"/>
      <name val="Miriam"/>
      <family val="2"/>
      <charset val="177"/>
    </font>
    <font>
      <b/>
      <sz val="9"/>
      <color theme="1"/>
      <name val="Miriam"/>
      <family val="2"/>
      <charset val="177"/>
    </font>
    <font>
      <sz val="9.5"/>
      <color theme="1"/>
      <name val="Miriam"/>
      <family val="2"/>
      <charset val="177"/>
    </font>
    <font>
      <sz val="9"/>
      <color theme="1"/>
      <name val="Miriam"/>
      <family val="2"/>
      <charset val="177"/>
    </font>
    <font>
      <sz val="8"/>
      <color theme="1"/>
      <name val="Miriam"/>
      <family val="2"/>
      <charset val="177"/>
    </font>
    <font>
      <u/>
      <sz val="11"/>
      <color theme="10"/>
      <name val="Calibri"/>
      <family val="2"/>
      <scheme val="minor"/>
    </font>
    <font>
      <u/>
      <sz val="9.5"/>
      <color theme="10"/>
      <name val="Miriam"/>
      <family val="2"/>
      <charset val="177"/>
    </font>
    <font>
      <sz val="9.5"/>
      <color rgb="FFFF0000"/>
      <name val="Miriam"/>
      <family val="2"/>
      <charset val="177"/>
    </font>
    <font>
      <sz val="9.5"/>
      <name val="Miriam"/>
      <family val="2"/>
      <charset val="177"/>
    </font>
    <font>
      <sz val="5"/>
      <color theme="1"/>
      <name val="Miriam"/>
      <family val="2"/>
      <charset val="177"/>
    </font>
    <font>
      <sz val="8"/>
      <color theme="1"/>
      <name val="Miriam"/>
      <family val="2"/>
    </font>
    <font>
      <u/>
      <sz val="8"/>
      <name val="Miriam"/>
      <family val="2"/>
    </font>
    <font>
      <u/>
      <sz val="8"/>
      <color theme="10"/>
      <name val="Miriam"/>
      <family val="2"/>
    </font>
    <font>
      <sz val="7"/>
      <color theme="1"/>
      <name val="Miriam"/>
      <family val="2"/>
    </font>
    <font>
      <sz val="8"/>
      <color rgb="FFFF0000"/>
      <name val="Miriam"/>
      <family val="2"/>
    </font>
    <font>
      <sz val="7.5"/>
      <color theme="1"/>
      <name val="Miriam"/>
      <family val="2"/>
    </font>
    <font>
      <sz val="8"/>
      <name val="Miriam"/>
      <family val="2"/>
    </font>
    <font>
      <b/>
      <sz val="8"/>
      <color rgb="FFFF0000"/>
      <name val="Miriam"/>
      <family val="2"/>
    </font>
    <font>
      <sz val="5"/>
      <color theme="1"/>
      <name val="Miriam"/>
      <family val="2"/>
    </font>
    <font>
      <sz val="6.5"/>
      <color theme="1"/>
      <name val="Miriam"/>
      <family val="2"/>
    </font>
    <font>
      <b/>
      <sz val="5"/>
      <color theme="1"/>
      <name val="Miriam"/>
      <family val="2"/>
    </font>
    <font>
      <b/>
      <sz val="9"/>
      <color indexed="81"/>
      <name val="Tahoma"/>
      <family val="2"/>
    </font>
    <font>
      <sz val="9"/>
      <color indexed="81"/>
      <name val="Tahoma"/>
      <family val="2"/>
    </font>
    <font>
      <b/>
      <sz val="7"/>
      <color theme="1"/>
      <name val="Miriam"/>
      <family val="2"/>
    </font>
    <font>
      <sz val="4"/>
      <color theme="1"/>
      <name val="Miriam"/>
      <family val="2"/>
    </font>
    <font>
      <sz val="9"/>
      <color theme="1"/>
      <name val="Miriam"/>
      <family val="2"/>
    </font>
    <font>
      <sz val="7"/>
      <name val="Miriam"/>
      <family val="2"/>
    </font>
    <font>
      <sz val="10"/>
      <color theme="1"/>
      <name val="Miriam"/>
      <family val="2"/>
    </font>
    <font>
      <b/>
      <sz val="9.5"/>
      <name val="Miriam"/>
      <family val="2"/>
    </font>
    <font>
      <b/>
      <sz val="9.5"/>
      <color theme="1"/>
      <name val="Miriam"/>
      <family val="2"/>
    </font>
    <font>
      <b/>
      <sz val="9"/>
      <name val="Miriam"/>
      <family val="2"/>
    </font>
    <font>
      <b/>
      <sz val="9"/>
      <name val="Miriam"/>
      <family val="2"/>
      <charset val="177"/>
    </font>
    <font>
      <b/>
      <sz val="9"/>
      <color theme="1"/>
      <name val="Miriam"/>
      <family val="2"/>
    </font>
    <font>
      <b/>
      <sz val="8"/>
      <color theme="1"/>
      <name val="Miriam"/>
      <family val="2"/>
      <charset val="177"/>
    </font>
    <font>
      <b/>
      <sz val="8"/>
      <name val="Miriam"/>
      <family val="2"/>
      <charset val="177"/>
    </font>
    <font>
      <b/>
      <sz val="5"/>
      <name val="Miriam"/>
      <family val="2"/>
    </font>
    <font>
      <b/>
      <sz val="8"/>
      <color theme="1"/>
      <name val="Miriam"/>
      <family val="2"/>
    </font>
    <font>
      <b/>
      <sz val="8"/>
      <name val="Miriam"/>
      <family val="2"/>
    </font>
    <font>
      <sz val="9"/>
      <name val="Miriam"/>
      <family val="2"/>
    </font>
    <font>
      <u/>
      <sz val="9"/>
      <color theme="10"/>
      <name val="Miriam"/>
      <family val="2"/>
    </font>
    <font>
      <sz val="9"/>
      <color rgb="FFFF0000"/>
      <name val="Miriam"/>
      <family val="2"/>
    </font>
    <font>
      <b/>
      <sz val="8"/>
      <color rgb="FFDE4A22"/>
      <name val="Miriam"/>
      <family val="2"/>
      <charset val="177"/>
    </font>
    <font>
      <sz val="8"/>
      <color rgb="FFDE4A22"/>
      <name val="Miriam"/>
      <family val="2"/>
      <charset val="177"/>
    </font>
    <font>
      <b/>
      <sz val="9"/>
      <color rgb="FFFF0000"/>
      <name val="Miriam"/>
      <family val="2"/>
    </font>
    <font>
      <sz val="9"/>
      <color rgb="FFDE4A22"/>
      <name val="Miriam"/>
      <family val="2"/>
    </font>
    <font>
      <sz val="8"/>
      <color indexed="81"/>
      <name val="Tahoma"/>
      <family val="2"/>
    </font>
    <font>
      <sz val="7"/>
      <color rgb="FFFF0000"/>
      <name val="Miriam"/>
      <family val="2"/>
    </font>
    <font>
      <sz val="6"/>
      <color theme="1"/>
      <name val="Miriam"/>
      <family val="2"/>
    </font>
    <font>
      <sz val="10"/>
      <color theme="1"/>
      <name val="Miriam"/>
      <family val="2"/>
      <charset val="177"/>
    </font>
    <font>
      <b/>
      <sz val="10"/>
      <color theme="1"/>
      <name val="Miriam"/>
      <family val="2"/>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CFF"/>
        <bgColor indexed="64"/>
      </patternFill>
    </fill>
    <fill>
      <patternFill patternType="solid">
        <fgColor rgb="FFFFC000"/>
        <bgColor indexed="64"/>
      </patternFill>
    </fill>
    <fill>
      <patternFill patternType="solid">
        <fgColor theme="8" tint="0.39997558519241921"/>
        <bgColor indexed="64"/>
      </patternFill>
    </fill>
    <fill>
      <patternFill patternType="solid">
        <fgColor theme="4"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top/>
      <bottom style="dashed">
        <color auto="1"/>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medium">
        <color indexed="64"/>
      </left>
      <right style="medium">
        <color indexed="64"/>
      </right>
      <top/>
      <bottom style="dotted">
        <color auto="1"/>
      </bottom>
      <diagonal/>
    </border>
    <border>
      <left style="hair">
        <color auto="1"/>
      </left>
      <right style="hair">
        <color auto="1"/>
      </right>
      <top/>
      <bottom style="hair">
        <color auto="1"/>
      </bottom>
      <diagonal/>
    </border>
    <border>
      <left/>
      <right style="dashed">
        <color auto="1"/>
      </right>
      <top/>
      <bottom style="dashed">
        <color auto="1"/>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309">
    <xf numFmtId="0" fontId="0" fillId="0" borderId="0" xfId="0"/>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4" xfId="0" applyFont="1" applyFill="1" applyBorder="1" applyAlignment="1">
      <alignment horizontal="center" vertical="center"/>
    </xf>
    <xf numFmtId="1" fontId="2" fillId="2" borderId="5"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2" fillId="2" borderId="6" xfId="0" applyNumberFormat="1" applyFont="1" applyFill="1" applyBorder="1" applyAlignment="1">
      <alignment horizontal="center" vertical="center"/>
    </xf>
    <xf numFmtId="4" fontId="5" fillId="2" borderId="2" xfId="0" applyNumberFormat="1"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9" xfId="0" applyFont="1" applyBorder="1" applyAlignment="1">
      <alignment horizontal="center" vertical="center"/>
    </xf>
    <xf numFmtId="0" fontId="7"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9" xfId="2" applyFont="1" applyFill="1" applyBorder="1" applyAlignment="1">
      <alignment horizontal="center" vertical="center" wrapText="1"/>
    </xf>
    <xf numFmtId="0" fontId="10" fillId="0" borderId="19" xfId="2" applyFont="1" applyFill="1" applyBorder="1" applyAlignment="1">
      <alignment horizontal="center" vertical="center"/>
    </xf>
    <xf numFmtId="14" fontId="6" fillId="0" borderId="19" xfId="0" applyNumberFormat="1" applyFont="1" applyBorder="1" applyAlignment="1">
      <alignment horizontal="center" vertical="center"/>
    </xf>
    <xf numFmtId="0" fontId="10" fillId="0" borderId="20" xfId="2" applyFont="1" applyFill="1" applyBorder="1" applyAlignment="1">
      <alignment horizontal="center" vertical="center" wrapText="1"/>
    </xf>
    <xf numFmtId="0" fontId="11" fillId="0" borderId="19"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19" xfId="0" applyFont="1" applyBorder="1" applyAlignment="1">
      <alignment horizontal="center" vertical="center" wrapText="1"/>
    </xf>
    <xf numFmtId="4" fontId="6" fillId="0" borderId="19" xfId="0" applyNumberFormat="1" applyFont="1" applyBorder="1" applyAlignment="1">
      <alignment horizontal="center" vertical="center"/>
    </xf>
    <xf numFmtId="4" fontId="7" fillId="0" borderId="19" xfId="0" applyNumberFormat="1" applyFont="1" applyBorder="1" applyAlignment="1">
      <alignment horizontal="center" vertical="center" wrapText="1"/>
    </xf>
    <xf numFmtId="4" fontId="6" fillId="0" borderId="19" xfId="0" applyNumberFormat="1" applyFont="1" applyBorder="1" applyAlignment="1">
      <alignment horizontal="center" vertical="center" wrapText="1"/>
    </xf>
    <xf numFmtId="4" fontId="6" fillId="2" borderId="19"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14" fontId="6" fillId="2" borderId="19" xfId="0" applyNumberFormat="1" applyFont="1" applyFill="1" applyBorder="1" applyAlignment="1">
      <alignment horizontal="center" vertical="center"/>
    </xf>
    <xf numFmtId="0" fontId="6" fillId="2" borderId="19" xfId="0" applyFont="1" applyFill="1" applyBorder="1" applyAlignment="1">
      <alignment horizontal="center" vertical="center"/>
    </xf>
    <xf numFmtId="14" fontId="6" fillId="2" borderId="19" xfId="0" applyNumberFormat="1" applyFont="1" applyFill="1" applyBorder="1" applyAlignment="1">
      <alignment horizontal="center" vertical="center" wrapText="1"/>
    </xf>
    <xf numFmtId="0" fontId="6" fillId="2" borderId="19" xfId="0" applyFont="1" applyFill="1" applyBorder="1" applyAlignment="1">
      <alignment horizontal="center" vertical="center" wrapText="1"/>
    </xf>
    <xf numFmtId="4" fontId="6" fillId="2" borderId="19" xfId="0" applyNumberFormat="1" applyFont="1" applyFill="1" applyBorder="1" applyAlignment="1">
      <alignment horizontal="center" vertical="center" wrapText="1"/>
    </xf>
    <xf numFmtId="14" fontId="6" fillId="2" borderId="21" xfId="0" applyNumberFormat="1" applyFont="1" applyFill="1" applyBorder="1" applyAlignment="1">
      <alignment horizontal="center" vertical="center"/>
    </xf>
    <xf numFmtId="0" fontId="14" fillId="3" borderId="19" xfId="0" applyFont="1" applyFill="1" applyBorder="1" applyAlignment="1">
      <alignment horizontal="center" vertical="center" wrapText="1"/>
    </xf>
    <xf numFmtId="0" fontId="14" fillId="3" borderId="19" xfId="0" applyFont="1" applyFill="1" applyBorder="1" applyAlignment="1">
      <alignment horizontal="center" vertical="center"/>
    </xf>
    <xf numFmtId="0" fontId="15" fillId="3" borderId="20" xfId="2" applyFont="1" applyFill="1" applyBorder="1" applyAlignment="1">
      <alignment horizontal="center" vertical="center"/>
    </xf>
    <xf numFmtId="0" fontId="16" fillId="3" borderId="19" xfId="2" applyFont="1" applyFill="1" applyBorder="1" applyAlignment="1">
      <alignment horizontal="center" vertical="center"/>
    </xf>
    <xf numFmtId="0" fontId="17" fillId="3" borderId="19" xfId="0" applyFont="1" applyFill="1" applyBorder="1" applyAlignment="1">
      <alignment horizontal="center" vertical="center" wrapText="1"/>
    </xf>
    <xf numFmtId="14" fontId="14" fillId="3" borderId="19" xfId="0" applyNumberFormat="1" applyFont="1" applyFill="1" applyBorder="1" applyAlignment="1">
      <alignment horizontal="center" vertical="center"/>
    </xf>
    <xf numFmtId="164" fontId="14" fillId="3" borderId="19" xfId="0" applyNumberFormat="1" applyFont="1" applyFill="1" applyBorder="1" applyAlignment="1">
      <alignment horizontal="center" vertical="center"/>
    </xf>
    <xf numFmtId="14" fontId="18" fillId="3" borderId="19" xfId="0" applyNumberFormat="1" applyFont="1" applyFill="1" applyBorder="1" applyAlignment="1">
      <alignment horizontal="center" vertical="center" wrapText="1"/>
    </xf>
    <xf numFmtId="4" fontId="14" fillId="3" borderId="19" xfId="0" applyNumberFormat="1" applyFont="1" applyFill="1" applyBorder="1" applyAlignment="1">
      <alignment horizontal="center" vertical="center"/>
    </xf>
    <xf numFmtId="4" fontId="14" fillId="3" borderId="19" xfId="0" applyNumberFormat="1" applyFont="1" applyFill="1" applyBorder="1" applyAlignment="1">
      <alignment horizontal="center" vertical="center" wrapText="1"/>
    </xf>
    <xf numFmtId="4" fontId="17" fillId="3" borderId="19" xfId="0" applyNumberFormat="1" applyFont="1" applyFill="1" applyBorder="1" applyAlignment="1">
      <alignment horizontal="center" vertical="center" wrapText="1"/>
    </xf>
    <xf numFmtId="4" fontId="14" fillId="0" borderId="19" xfId="0" applyNumberFormat="1" applyFont="1" applyBorder="1" applyAlignment="1">
      <alignment horizontal="center" vertical="center"/>
    </xf>
    <xf numFmtId="4" fontId="14" fillId="0" borderId="19" xfId="0" applyNumberFormat="1" applyFont="1" applyBorder="1" applyAlignment="1">
      <alignment horizontal="center" vertical="center" wrapText="1"/>
    </xf>
    <xf numFmtId="4" fontId="14" fillId="0" borderId="21" xfId="0" applyNumberFormat="1" applyFont="1" applyBorder="1" applyAlignment="1">
      <alignment horizontal="center" vertical="center"/>
    </xf>
    <xf numFmtId="0" fontId="19" fillId="3" borderId="19" xfId="0" applyFont="1" applyFill="1" applyBorder="1" applyAlignment="1">
      <alignment horizontal="center" vertical="center" wrapText="1"/>
    </xf>
    <xf numFmtId="0" fontId="16" fillId="3" borderId="19" xfId="2" applyFont="1" applyFill="1" applyBorder="1" applyAlignment="1">
      <alignment horizontal="center" vertical="center" wrapText="1"/>
    </xf>
    <xf numFmtId="0" fontId="16" fillId="3" borderId="20" xfId="2" applyFont="1" applyFill="1" applyBorder="1" applyAlignment="1">
      <alignment horizontal="center" vertical="center" wrapText="1"/>
    </xf>
    <xf numFmtId="4" fontId="19" fillId="3" borderId="19" xfId="0" applyNumberFormat="1" applyFont="1" applyFill="1" applyBorder="1" applyAlignment="1">
      <alignment horizontal="center" vertical="center" wrapText="1"/>
    </xf>
    <xf numFmtId="4" fontId="14" fillId="2" borderId="19"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14" fontId="14" fillId="2" borderId="19" xfId="0" applyNumberFormat="1" applyFont="1" applyFill="1" applyBorder="1" applyAlignment="1">
      <alignment horizontal="center" vertical="center"/>
    </xf>
    <xf numFmtId="0" fontId="14" fillId="2" borderId="19" xfId="0" applyFont="1" applyFill="1" applyBorder="1" applyAlignment="1">
      <alignment horizontal="center" vertical="center"/>
    </xf>
    <xf numFmtId="14" fontId="14" fillId="2" borderId="19" xfId="0" applyNumberFormat="1" applyFont="1" applyFill="1" applyBorder="1" applyAlignment="1">
      <alignment horizontal="center" vertical="center" wrapText="1"/>
    </xf>
    <xf numFmtId="0" fontId="14" fillId="2" borderId="19" xfId="0" applyFont="1" applyFill="1" applyBorder="1" applyAlignment="1">
      <alignment horizontal="center" vertical="center" wrapText="1"/>
    </xf>
    <xf numFmtId="4" fontId="14" fillId="2" borderId="19" xfId="0" applyNumberFormat="1" applyFont="1" applyFill="1" applyBorder="1" applyAlignment="1">
      <alignment horizontal="center" vertical="center" wrapText="1"/>
    </xf>
    <xf numFmtId="14" fontId="14" fillId="2" borderId="21" xfId="0" applyNumberFormat="1" applyFont="1" applyFill="1" applyBorder="1" applyAlignment="1">
      <alignment horizontal="center" vertical="center"/>
    </xf>
    <xf numFmtId="0" fontId="20" fillId="3" borderId="19" xfId="0" applyFont="1" applyFill="1" applyBorder="1" applyAlignment="1">
      <alignment horizontal="center" vertical="center" wrapText="1"/>
    </xf>
    <xf numFmtId="14" fontId="14" fillId="3" borderId="19" xfId="0" applyNumberFormat="1" applyFont="1" applyFill="1" applyBorder="1" applyAlignment="1">
      <alignment horizontal="center" vertical="center" wrapText="1"/>
    </xf>
    <xf numFmtId="164" fontId="14" fillId="3" borderId="19" xfId="0" applyNumberFormat="1" applyFont="1" applyFill="1" applyBorder="1" applyAlignment="1">
      <alignment horizontal="center" vertical="center" wrapText="1"/>
    </xf>
    <xf numFmtId="0" fontId="21" fillId="3"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17" fillId="0" borderId="19" xfId="0" applyFont="1" applyBorder="1" applyAlignment="1">
      <alignment horizontal="center" vertical="center" wrapText="1"/>
    </xf>
    <xf numFmtId="0" fontId="14" fillId="2" borderId="21"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2" fillId="3" borderId="19" xfId="0" applyFont="1" applyFill="1" applyBorder="1" applyAlignment="1">
      <alignment horizontal="center" vertical="center" wrapText="1"/>
    </xf>
    <xf numFmtId="49" fontId="16" fillId="3" borderId="19" xfId="2" applyNumberFormat="1" applyFont="1" applyFill="1" applyBorder="1" applyAlignment="1">
      <alignment horizontal="center" vertical="center" wrapText="1"/>
    </xf>
    <xf numFmtId="0" fontId="20" fillId="0" borderId="19" xfId="0" applyFont="1" applyBorder="1" applyAlignment="1">
      <alignment horizontal="center" vertical="center" wrapText="1"/>
    </xf>
    <xf numFmtId="0" fontId="14" fillId="0" borderId="19" xfId="0" applyFont="1" applyBorder="1" applyAlignment="1">
      <alignment horizontal="center" vertical="center"/>
    </xf>
    <xf numFmtId="0" fontId="15" fillId="0" borderId="19" xfId="2" applyFont="1" applyFill="1" applyBorder="1" applyAlignment="1">
      <alignment horizontal="center" vertical="center" wrapText="1"/>
    </xf>
    <xf numFmtId="14" fontId="14" fillId="0" borderId="19" xfId="0" applyNumberFormat="1" applyFont="1" applyBorder="1" applyAlignment="1">
      <alignment horizontal="center" vertical="center"/>
    </xf>
    <xf numFmtId="0" fontId="16" fillId="0" borderId="20" xfId="2" applyFont="1" applyFill="1" applyBorder="1" applyAlignment="1">
      <alignment horizontal="center" vertical="center" wrapText="1"/>
    </xf>
    <xf numFmtId="0" fontId="18" fillId="0" borderId="19" xfId="0" applyFont="1" applyBorder="1" applyAlignment="1">
      <alignment horizontal="center" vertical="center" wrapText="1"/>
    </xf>
    <xf numFmtId="49" fontId="14" fillId="0" borderId="19" xfId="0" applyNumberFormat="1" applyFont="1" applyBorder="1" applyAlignment="1">
      <alignment horizontal="center" vertical="center"/>
    </xf>
    <xf numFmtId="4" fontId="14" fillId="0" borderId="0" xfId="0" applyNumberFormat="1" applyFont="1" applyAlignment="1">
      <alignment horizontal="center" vertical="center" wrapText="1"/>
    </xf>
    <xf numFmtId="14" fontId="14" fillId="0" borderId="19" xfId="0" applyNumberFormat="1" applyFont="1" applyBorder="1" applyAlignment="1">
      <alignment horizontal="center" vertical="center" wrapText="1"/>
    </xf>
    <xf numFmtId="14" fontId="14" fillId="0" borderId="21" xfId="0" applyNumberFormat="1" applyFont="1" applyBorder="1" applyAlignment="1">
      <alignment horizontal="center" vertical="center"/>
    </xf>
    <xf numFmtId="0" fontId="23" fillId="0" borderId="19" xfId="0" applyFont="1" applyBorder="1" applyAlignment="1">
      <alignment horizontal="center" vertical="center" wrapText="1"/>
    </xf>
    <xf numFmtId="49" fontId="14" fillId="0" borderId="19" xfId="0" applyNumberFormat="1" applyFont="1" applyBorder="1" applyAlignment="1">
      <alignment horizontal="center" vertical="center" wrapText="1"/>
    </xf>
    <xf numFmtId="4" fontId="22" fillId="0" borderId="19" xfId="0" applyNumberFormat="1" applyFont="1" applyBorder="1" applyAlignment="1">
      <alignment horizontal="center" vertical="center" wrapText="1"/>
    </xf>
    <xf numFmtId="0" fontId="28" fillId="0" borderId="19"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19" xfId="0" applyFont="1" applyBorder="1" applyAlignment="1">
      <alignment horizontal="center" vertical="center" wrapText="1"/>
    </xf>
    <xf numFmtId="4" fontId="29" fillId="0" borderId="23" xfId="0" applyNumberFormat="1" applyFont="1" applyBorder="1" applyAlignment="1">
      <alignment horizontal="center" vertical="center" wrapText="1"/>
    </xf>
    <xf numFmtId="4" fontId="29" fillId="0" borderId="19" xfId="0" applyNumberFormat="1" applyFont="1" applyBorder="1" applyAlignment="1">
      <alignment horizontal="center" vertical="center"/>
    </xf>
    <xf numFmtId="4" fontId="14" fillId="2" borderId="21" xfId="0" applyNumberFormat="1" applyFont="1" applyFill="1" applyBorder="1" applyAlignment="1">
      <alignment horizontal="center" vertical="center" wrapText="1"/>
    </xf>
    <xf numFmtId="14" fontId="29" fillId="0" borderId="19" xfId="0" applyNumberFormat="1" applyFont="1" applyBorder="1" applyAlignment="1">
      <alignment horizontal="center" vertical="center" wrapText="1"/>
    </xf>
    <xf numFmtId="0" fontId="32" fillId="2" borderId="2" xfId="0" applyFont="1" applyFill="1" applyBorder="1" applyAlignment="1">
      <alignment horizontal="center" vertical="center"/>
    </xf>
    <xf numFmtId="0" fontId="27" fillId="2" borderId="2" xfId="0" applyFont="1" applyFill="1" applyBorder="1" applyAlignment="1">
      <alignment horizontal="center" vertical="center"/>
    </xf>
    <xf numFmtId="0" fontId="33" fillId="3" borderId="2" xfId="0" applyFont="1" applyFill="1" applyBorder="1" applyAlignment="1">
      <alignment horizontal="center" vertical="center"/>
    </xf>
    <xf numFmtId="0" fontId="34" fillId="2" borderId="10"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4" fillId="2" borderId="16" xfId="0" applyFont="1" applyFill="1" applyBorder="1" applyAlignment="1">
      <alignment vertical="center" wrapText="1"/>
    </xf>
    <xf numFmtId="0" fontId="38" fillId="2" borderId="17"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6" fillId="0" borderId="0" xfId="0" applyFont="1"/>
    <xf numFmtId="0" fontId="33" fillId="2" borderId="2" xfId="0" applyFont="1" applyFill="1" applyBorder="1" applyAlignment="1">
      <alignment horizontal="center"/>
    </xf>
    <xf numFmtId="0" fontId="33" fillId="3" borderId="1"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0" xfId="0" applyFont="1" applyFill="1" applyAlignment="1">
      <alignment horizontal="center" vertical="center"/>
    </xf>
    <xf numFmtId="0" fontId="40" fillId="2" borderId="11"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0" fillId="2" borderId="0" xfId="0" applyFont="1" applyFill="1" applyAlignment="1">
      <alignment horizontal="center" vertical="center" wrapText="1"/>
    </xf>
    <xf numFmtId="0" fontId="40" fillId="2" borderId="10" xfId="0" applyFont="1" applyFill="1" applyBorder="1" applyAlignment="1">
      <alignment horizontal="center" vertical="center" wrapText="1"/>
    </xf>
    <xf numFmtId="0" fontId="29" fillId="0" borderId="23" xfId="0" applyFont="1" applyBorder="1" applyAlignment="1">
      <alignment horizontal="center" vertical="center" wrapText="1"/>
    </xf>
    <xf numFmtId="14" fontId="29" fillId="0" borderId="23" xfId="0" applyNumberFormat="1" applyFont="1" applyBorder="1" applyAlignment="1">
      <alignment horizontal="center" vertical="center" wrapText="1"/>
    </xf>
    <xf numFmtId="0" fontId="42" fillId="0" borderId="23" xfId="0" applyFont="1" applyBorder="1" applyAlignment="1">
      <alignment horizontal="center" vertical="center" wrapText="1"/>
    </xf>
    <xf numFmtId="3" fontId="29" fillId="0" borderId="23" xfId="0" applyNumberFormat="1" applyFont="1" applyBorder="1" applyAlignment="1">
      <alignment horizontal="center" vertical="center" wrapText="1"/>
    </xf>
    <xf numFmtId="4" fontId="29" fillId="0" borderId="23" xfId="0" applyNumberFormat="1" applyFont="1" applyBorder="1" applyAlignment="1">
      <alignment horizontal="center" vertical="center"/>
    </xf>
    <xf numFmtId="0" fontId="29" fillId="0" borderId="0" xfId="0" applyFont="1" applyAlignment="1">
      <alignment horizontal="center" vertical="center" wrapText="1"/>
    </xf>
    <xf numFmtId="0" fontId="42" fillId="0" borderId="19" xfId="0" applyFont="1" applyBorder="1" applyAlignment="1">
      <alignment horizontal="center" vertical="center" wrapText="1"/>
    </xf>
    <xf numFmtId="0" fontId="29" fillId="0" borderId="19" xfId="0" applyFont="1" applyBorder="1" applyAlignment="1">
      <alignment horizontal="center" vertical="center"/>
    </xf>
    <xf numFmtId="14" fontId="29" fillId="0" borderId="19" xfId="0" applyNumberFormat="1" applyFont="1" applyBorder="1" applyAlignment="1">
      <alignment horizontal="center" vertical="center"/>
    </xf>
    <xf numFmtId="0" fontId="43" fillId="0" borderId="20" xfId="2" applyFont="1" applyFill="1" applyBorder="1" applyAlignment="1">
      <alignment horizontal="center" vertical="center" wrapText="1"/>
    </xf>
    <xf numFmtId="0" fontId="44" fillId="0" borderId="23" xfId="0" applyFont="1" applyBorder="1" applyAlignment="1">
      <alignment horizontal="center" vertical="center" wrapText="1"/>
    </xf>
    <xf numFmtId="4" fontId="29" fillId="0" borderId="0" xfId="0" applyNumberFormat="1" applyFont="1" applyAlignment="1">
      <alignment horizontal="center" vertical="center"/>
    </xf>
    <xf numFmtId="4" fontId="29" fillId="0" borderId="19" xfId="0" applyNumberFormat="1" applyFont="1" applyBorder="1" applyAlignment="1">
      <alignment horizontal="center" vertical="center" wrapText="1"/>
    </xf>
    <xf numFmtId="0" fontId="42" fillId="0" borderId="19" xfId="2" applyFont="1" applyFill="1" applyBorder="1" applyAlignment="1">
      <alignment horizontal="center" vertical="center" wrapText="1"/>
    </xf>
    <xf numFmtId="0" fontId="29" fillId="3" borderId="19" xfId="0" applyFont="1" applyFill="1" applyBorder="1" applyAlignment="1">
      <alignment horizontal="center" vertical="center" wrapText="1"/>
    </xf>
    <xf numFmtId="0" fontId="42" fillId="3" borderId="19" xfId="0" applyFont="1" applyFill="1" applyBorder="1" applyAlignment="1">
      <alignment horizontal="center" vertical="center" wrapText="1"/>
    </xf>
    <xf numFmtId="0" fontId="29" fillId="3" borderId="19" xfId="0" applyFont="1" applyFill="1" applyBorder="1" applyAlignment="1">
      <alignment horizontal="center" vertical="center"/>
    </xf>
    <xf numFmtId="0" fontId="42" fillId="3" borderId="19" xfId="2" applyFont="1" applyFill="1" applyBorder="1" applyAlignment="1">
      <alignment horizontal="center" vertical="center" wrapText="1"/>
    </xf>
    <xf numFmtId="14" fontId="29" fillId="3" borderId="19" xfId="0" applyNumberFormat="1" applyFont="1" applyFill="1" applyBorder="1" applyAlignment="1">
      <alignment horizontal="center" vertical="center"/>
    </xf>
    <xf numFmtId="0" fontId="43" fillId="3" borderId="20" xfId="2" applyFont="1" applyFill="1" applyBorder="1" applyAlignment="1">
      <alignment horizontal="center" vertical="center" wrapText="1"/>
    </xf>
    <xf numFmtId="4" fontId="29" fillId="3" borderId="19" xfId="0" applyNumberFormat="1" applyFont="1" applyFill="1" applyBorder="1" applyAlignment="1">
      <alignment horizontal="center" vertical="center"/>
    </xf>
    <xf numFmtId="14" fontId="29" fillId="3" borderId="19" xfId="0" applyNumberFormat="1" applyFont="1" applyFill="1" applyBorder="1" applyAlignment="1">
      <alignment horizontal="center" vertical="center" wrapText="1"/>
    </xf>
    <xf numFmtId="4" fontId="29" fillId="3" borderId="19" xfId="0" applyNumberFormat="1" applyFont="1" applyFill="1" applyBorder="1" applyAlignment="1">
      <alignment horizontal="center" vertical="center" wrapText="1"/>
    </xf>
    <xf numFmtId="4" fontId="14" fillId="0" borderId="21" xfId="0" applyNumberFormat="1" applyFont="1" applyBorder="1" applyAlignment="1">
      <alignment horizontal="center" vertical="center" wrapText="1"/>
    </xf>
    <xf numFmtId="0" fontId="29" fillId="2" borderId="19" xfId="0" applyFont="1" applyFill="1" applyBorder="1" applyAlignment="1">
      <alignment horizontal="center" vertical="center" wrapText="1"/>
    </xf>
    <xf numFmtId="4" fontId="29" fillId="2" borderId="19" xfId="0" applyNumberFormat="1" applyFont="1" applyFill="1" applyBorder="1" applyAlignment="1">
      <alignment horizontal="center" vertical="center" wrapText="1"/>
    </xf>
    <xf numFmtId="14" fontId="29" fillId="2" borderId="19" xfId="0" applyNumberFormat="1" applyFont="1" applyFill="1" applyBorder="1" applyAlignment="1">
      <alignment horizontal="center" vertical="center" wrapText="1"/>
    </xf>
    <xf numFmtId="49" fontId="29" fillId="2" borderId="19" xfId="0" applyNumberFormat="1" applyFont="1" applyFill="1" applyBorder="1" applyAlignment="1">
      <alignment horizontal="center" vertical="center" wrapText="1"/>
    </xf>
    <xf numFmtId="14" fontId="29" fillId="2" borderId="19" xfId="0" applyNumberFormat="1" applyFont="1" applyFill="1" applyBorder="1" applyAlignment="1">
      <alignment horizontal="center" vertical="center"/>
    </xf>
    <xf numFmtId="14" fontId="29" fillId="2" borderId="21" xfId="0" applyNumberFormat="1" applyFont="1" applyFill="1" applyBorder="1" applyAlignment="1">
      <alignment horizontal="center" vertical="center" wrapText="1"/>
    </xf>
    <xf numFmtId="0" fontId="31" fillId="0" borderId="19" xfId="0" applyFont="1" applyBorder="1" applyAlignment="1">
      <alignment horizontal="center" vertical="center" wrapText="1"/>
    </xf>
    <xf numFmtId="4" fontId="29" fillId="0" borderId="19" xfId="0" applyNumberFormat="1" applyFont="1" applyBorder="1" applyAlignment="1">
      <alignment horizontal="left" vertical="top" wrapText="1"/>
    </xf>
    <xf numFmtId="4" fontId="29" fillId="0" borderId="21" xfId="0" applyNumberFormat="1" applyFont="1" applyBorder="1" applyAlignment="1">
      <alignment horizontal="center" vertical="center" wrapText="1"/>
    </xf>
    <xf numFmtId="0" fontId="29" fillId="4" borderId="1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29" fillId="4" borderId="19" xfId="0" applyFont="1" applyFill="1" applyBorder="1" applyAlignment="1">
      <alignment horizontal="center" vertical="center"/>
    </xf>
    <xf numFmtId="0" fontId="42" fillId="4" borderId="19" xfId="2" applyFont="1" applyFill="1" applyBorder="1" applyAlignment="1">
      <alignment horizontal="center" vertical="center" wrapText="1"/>
    </xf>
    <xf numFmtId="0" fontId="31" fillId="4" borderId="19" xfId="0" applyFont="1" applyFill="1" applyBorder="1" applyAlignment="1">
      <alignment horizontal="center" vertical="center" wrapText="1"/>
    </xf>
    <xf numFmtId="14" fontId="29" fillId="4" borderId="19" xfId="0" applyNumberFormat="1" applyFont="1" applyFill="1" applyBorder="1" applyAlignment="1">
      <alignment horizontal="center" vertical="center"/>
    </xf>
    <xf numFmtId="0" fontId="43" fillId="4" borderId="20" xfId="2" applyFont="1" applyFill="1" applyBorder="1" applyAlignment="1">
      <alignment horizontal="center" vertical="center" wrapText="1"/>
    </xf>
    <xf numFmtId="0" fontId="14" fillId="4" borderId="19" xfId="0" applyFont="1" applyFill="1" applyBorder="1" applyAlignment="1">
      <alignment horizontal="center" vertical="center" wrapText="1"/>
    </xf>
    <xf numFmtId="4" fontId="29" fillId="4" borderId="19" xfId="0" applyNumberFormat="1" applyFont="1" applyFill="1" applyBorder="1" applyAlignment="1">
      <alignment horizontal="center" vertical="center"/>
    </xf>
    <xf numFmtId="4" fontId="29" fillId="4" borderId="19" xfId="0" applyNumberFormat="1" applyFont="1" applyFill="1" applyBorder="1" applyAlignment="1">
      <alignment horizontal="center" vertical="center" wrapText="1"/>
    </xf>
    <xf numFmtId="4" fontId="29" fillId="4" borderId="23" xfId="0" applyNumberFormat="1" applyFont="1" applyFill="1" applyBorder="1" applyAlignment="1">
      <alignment horizontal="center" vertical="center"/>
    </xf>
    <xf numFmtId="0" fontId="29" fillId="0" borderId="21" xfId="0" applyFont="1" applyBorder="1" applyAlignment="1">
      <alignment horizontal="center" vertical="center" wrapText="1"/>
    </xf>
    <xf numFmtId="0" fontId="29" fillId="5" borderId="19" xfId="0" applyFont="1" applyFill="1" applyBorder="1" applyAlignment="1">
      <alignment horizontal="center" vertical="center" wrapText="1"/>
    </xf>
    <xf numFmtId="0" fontId="42" fillId="5" borderId="19" xfId="0" applyFont="1" applyFill="1" applyBorder="1" applyAlignment="1">
      <alignment horizontal="center" vertical="center" wrapText="1"/>
    </xf>
    <xf numFmtId="0" fontId="29" fillId="5" borderId="19" xfId="0" applyFont="1" applyFill="1" applyBorder="1" applyAlignment="1">
      <alignment horizontal="center" vertical="center"/>
    </xf>
    <xf numFmtId="0" fontId="42" fillId="5" borderId="19" xfId="2" applyFont="1" applyFill="1" applyBorder="1" applyAlignment="1">
      <alignment horizontal="center" vertical="center" wrapText="1"/>
    </xf>
    <xf numFmtId="0" fontId="31" fillId="5" borderId="19" xfId="0" applyFont="1" applyFill="1" applyBorder="1" applyAlignment="1">
      <alignment horizontal="center" vertical="center" wrapText="1"/>
    </xf>
    <xf numFmtId="14" fontId="29" fillId="5" borderId="19" xfId="0" applyNumberFormat="1" applyFont="1" applyFill="1" applyBorder="1" applyAlignment="1">
      <alignment horizontal="center" vertical="center"/>
    </xf>
    <xf numFmtId="0" fontId="43" fillId="5" borderId="19" xfId="2" applyFont="1" applyFill="1" applyBorder="1" applyAlignment="1">
      <alignment horizontal="center" vertical="center" wrapText="1"/>
    </xf>
    <xf numFmtId="0" fontId="14" fillId="5" borderId="19" xfId="0" applyFont="1" applyFill="1" applyBorder="1" applyAlignment="1">
      <alignment horizontal="center" vertical="center" wrapText="1"/>
    </xf>
    <xf numFmtId="49" fontId="29" fillId="5" borderId="19" xfId="0" applyNumberFormat="1" applyFont="1" applyFill="1" applyBorder="1" applyAlignment="1">
      <alignment horizontal="center" vertical="center"/>
    </xf>
    <xf numFmtId="4" fontId="29" fillId="5" borderId="19" xfId="0" applyNumberFormat="1" applyFont="1" applyFill="1" applyBorder="1" applyAlignment="1">
      <alignment horizontal="center" vertical="center"/>
    </xf>
    <xf numFmtId="14" fontId="29" fillId="5" borderId="19" xfId="0" applyNumberFormat="1" applyFont="1" applyFill="1" applyBorder="1" applyAlignment="1">
      <alignment horizontal="center" vertical="center" wrapText="1"/>
    </xf>
    <xf numFmtId="4" fontId="29" fillId="5" borderId="0" xfId="0" applyNumberFormat="1" applyFont="1" applyFill="1" applyAlignment="1">
      <alignment horizontal="center" vertical="center"/>
    </xf>
    <xf numFmtId="4" fontId="29" fillId="5" borderId="19" xfId="0" applyNumberFormat="1" applyFont="1" applyFill="1" applyBorder="1" applyAlignment="1">
      <alignment horizontal="center" vertical="center" wrapText="1"/>
    </xf>
    <xf numFmtId="49" fontId="29" fillId="0" borderId="19" xfId="0" applyNumberFormat="1" applyFont="1" applyBorder="1" applyAlignment="1">
      <alignment horizontal="center" vertical="center"/>
    </xf>
    <xf numFmtId="14" fontId="44" fillId="4" borderId="19" xfId="0" applyNumberFormat="1" applyFont="1" applyFill="1" applyBorder="1" applyAlignment="1">
      <alignment horizontal="center" vertical="center" wrapText="1"/>
    </xf>
    <xf numFmtId="0" fontId="20" fillId="4" borderId="19" xfId="0" applyFont="1" applyFill="1" applyBorder="1" applyAlignment="1">
      <alignment horizontal="center" vertical="center" wrapText="1"/>
    </xf>
    <xf numFmtId="4" fontId="46" fillId="4" borderId="19" xfId="0" applyNumberFormat="1" applyFont="1" applyFill="1" applyBorder="1" applyAlignment="1">
      <alignment horizontal="center" vertical="center" wrapText="1"/>
    </xf>
    <xf numFmtId="14" fontId="29" fillId="4" borderId="19" xfId="0" applyNumberFormat="1" applyFont="1" applyFill="1" applyBorder="1" applyAlignment="1">
      <alignment horizontal="center" vertical="center" wrapText="1"/>
    </xf>
    <xf numFmtId="0" fontId="17" fillId="4" borderId="19" xfId="0" applyFont="1" applyFill="1" applyBorder="1" applyAlignment="1">
      <alignment horizontal="center" vertical="center" wrapText="1"/>
    </xf>
    <xf numFmtId="4" fontId="17" fillId="4" borderId="19" xfId="0" applyNumberFormat="1" applyFont="1" applyFill="1" applyBorder="1" applyAlignment="1">
      <alignment horizontal="center" vertical="center" wrapText="1"/>
    </xf>
    <xf numFmtId="0" fontId="29" fillId="2" borderId="21" xfId="0" applyFont="1" applyFill="1" applyBorder="1" applyAlignment="1">
      <alignment horizontal="center" vertical="center" wrapText="1"/>
    </xf>
    <xf numFmtId="0" fontId="48" fillId="0" borderId="19" xfId="0" applyFont="1" applyBorder="1" applyAlignment="1">
      <alignment horizontal="center" vertical="center" wrapText="1"/>
    </xf>
    <xf numFmtId="4" fontId="17" fillId="0" borderId="19" xfId="0" applyNumberFormat="1" applyFont="1" applyBorder="1" applyAlignment="1">
      <alignment horizontal="center" vertical="center" wrapText="1"/>
    </xf>
    <xf numFmtId="0" fontId="8" fillId="0" borderId="0" xfId="0" applyFont="1"/>
    <xf numFmtId="0" fontId="14" fillId="0" borderId="0" xfId="0" applyFont="1"/>
    <xf numFmtId="0" fontId="14" fillId="0" borderId="26" xfId="0" applyFont="1" applyBorder="1" applyAlignment="1">
      <alignment horizontal="center" vertical="center" wrapText="1"/>
    </xf>
    <xf numFmtId="49" fontId="14" fillId="3" borderId="19" xfId="0" applyNumberFormat="1" applyFont="1" applyFill="1" applyBorder="1" applyAlignment="1">
      <alignment horizontal="center" vertical="center"/>
    </xf>
    <xf numFmtId="14" fontId="16" fillId="3" borderId="19" xfId="2" applyNumberFormat="1" applyFont="1" applyFill="1" applyBorder="1" applyAlignment="1">
      <alignment horizontal="center" vertical="center" wrapText="1"/>
    </xf>
    <xf numFmtId="0" fontId="16" fillId="2" borderId="19" xfId="2" applyFont="1" applyFill="1" applyBorder="1" applyAlignment="1">
      <alignment horizontal="center" vertical="center" wrapText="1"/>
    </xf>
    <xf numFmtId="0" fontId="15" fillId="3" borderId="19" xfId="2"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9" xfId="0" applyFont="1" applyFill="1" applyBorder="1" applyAlignment="1">
      <alignment horizontal="center" vertical="center"/>
    </xf>
    <xf numFmtId="0" fontId="7" fillId="3" borderId="19" xfId="0"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19" xfId="2" applyFont="1" applyFill="1" applyBorder="1" applyAlignment="1">
      <alignment horizontal="center" vertical="center"/>
    </xf>
    <xf numFmtId="14" fontId="6" fillId="3" borderId="19" xfId="0" applyNumberFormat="1" applyFont="1" applyFill="1" applyBorder="1" applyAlignment="1">
      <alignment horizontal="center" vertical="center"/>
    </xf>
    <xf numFmtId="0" fontId="10" fillId="3" borderId="20" xfId="2"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3" fillId="3" borderId="19" xfId="0" applyFont="1" applyFill="1" applyBorder="1" applyAlignment="1">
      <alignment horizontal="center" vertical="center" wrapText="1"/>
    </xf>
    <xf numFmtId="4" fontId="6" fillId="3" borderId="19" xfId="0" applyNumberFormat="1" applyFont="1" applyFill="1" applyBorder="1" applyAlignment="1">
      <alignment horizontal="center" vertical="center" wrapText="1"/>
    </xf>
    <xf numFmtId="4" fontId="7" fillId="3" borderId="19" xfId="0" applyNumberFormat="1" applyFont="1" applyFill="1" applyBorder="1" applyAlignment="1">
      <alignment horizontal="center" vertical="center" wrapText="1"/>
    </xf>
    <xf numFmtId="4" fontId="6" fillId="3" borderId="19" xfId="0" applyNumberFormat="1" applyFont="1" applyFill="1" applyBorder="1" applyAlignment="1">
      <alignment horizontal="center" vertical="center"/>
    </xf>
    <xf numFmtId="0" fontId="14" fillId="5" borderId="19" xfId="0" applyFont="1" applyFill="1" applyBorder="1" applyAlignment="1">
      <alignment horizontal="center" vertical="center"/>
    </xf>
    <xf numFmtId="0" fontId="20" fillId="5" borderId="19" xfId="0" applyFont="1" applyFill="1" applyBorder="1" applyAlignment="1">
      <alignment horizontal="center" vertical="center" wrapText="1"/>
    </xf>
    <xf numFmtId="0" fontId="17" fillId="5" borderId="19" xfId="0" applyFont="1" applyFill="1" applyBorder="1" applyAlignment="1">
      <alignment horizontal="center" vertical="center" wrapText="1"/>
    </xf>
    <xf numFmtId="14" fontId="14" fillId="5" borderId="19" xfId="0" applyNumberFormat="1" applyFont="1" applyFill="1" applyBorder="1" applyAlignment="1">
      <alignment horizontal="center" vertical="center" wrapText="1"/>
    </xf>
    <xf numFmtId="0" fontId="18" fillId="5" borderId="19" xfId="0" applyFont="1" applyFill="1" applyBorder="1" applyAlignment="1">
      <alignment horizontal="center" vertical="center" wrapText="1"/>
    </xf>
    <xf numFmtId="4" fontId="14" fillId="5" borderId="19" xfId="0" applyNumberFormat="1" applyFont="1" applyFill="1" applyBorder="1" applyAlignment="1">
      <alignment horizontal="center" vertical="center" wrapText="1"/>
    </xf>
    <xf numFmtId="49" fontId="16" fillId="5" borderId="19" xfId="2" applyNumberFormat="1" applyFont="1" applyFill="1" applyBorder="1" applyAlignment="1">
      <alignment horizontal="center" vertical="center" wrapText="1"/>
    </xf>
    <xf numFmtId="0" fontId="16" fillId="5" borderId="19" xfId="2" applyFont="1" applyFill="1" applyBorder="1" applyAlignment="1">
      <alignment horizontal="center" vertical="center" wrapText="1"/>
    </xf>
    <xf numFmtId="2" fontId="14" fillId="2" borderId="19" xfId="0" applyNumberFormat="1" applyFont="1" applyFill="1" applyBorder="1" applyAlignment="1">
      <alignment horizontal="center" vertical="center" wrapText="1"/>
    </xf>
    <xf numFmtId="0" fontId="50" fillId="0" borderId="19" xfId="0" applyFont="1" applyBorder="1" applyAlignment="1">
      <alignment horizontal="center" vertical="center" wrapText="1"/>
    </xf>
    <xf numFmtId="0" fontId="51" fillId="0" borderId="19" xfId="0" applyFont="1" applyBorder="1" applyAlignment="1">
      <alignment horizontal="center" vertical="center" wrapText="1"/>
    </xf>
    <xf numFmtId="4" fontId="0" fillId="0" borderId="0" xfId="0" applyNumberFormat="1"/>
    <xf numFmtId="43" fontId="0" fillId="0" borderId="0" xfId="0" applyNumberFormat="1"/>
    <xf numFmtId="0" fontId="2" fillId="7" borderId="18" xfId="0" applyFont="1" applyFill="1" applyBorder="1" applyAlignment="1">
      <alignment horizontal="center" vertical="center"/>
    </xf>
    <xf numFmtId="165" fontId="31" fillId="0" borderId="22" xfId="0" applyNumberFormat="1" applyFont="1" applyBorder="1" applyAlignment="1">
      <alignment horizontal="right"/>
    </xf>
    <xf numFmtId="165" fontId="31" fillId="0" borderId="22" xfId="1" applyNumberFormat="1" applyFont="1" applyFill="1" applyBorder="1" applyAlignment="1">
      <alignment horizontal="right" vertical="center"/>
    </xf>
    <xf numFmtId="165" fontId="31" fillId="0" borderId="22" xfId="0" applyNumberFormat="1" applyFont="1" applyBorder="1" applyAlignment="1">
      <alignment horizontal="right" vertical="center" wrapText="1"/>
    </xf>
    <xf numFmtId="4" fontId="31" fillId="0" borderId="25" xfId="1" applyNumberFormat="1" applyFont="1" applyFill="1" applyBorder="1" applyAlignment="1">
      <alignment horizontal="right" vertical="center" wrapText="1"/>
    </xf>
    <xf numFmtId="165" fontId="52" fillId="0" borderId="22" xfId="0" applyNumberFormat="1" applyFont="1" applyBorder="1" applyAlignment="1">
      <alignment vertical="center"/>
    </xf>
    <xf numFmtId="165" fontId="53" fillId="0" borderId="22" xfId="0" applyNumberFormat="1" applyFont="1" applyBorder="1" applyAlignment="1">
      <alignment vertical="center"/>
    </xf>
    <xf numFmtId="165" fontId="53" fillId="0" borderId="22" xfId="1" applyNumberFormat="1" applyFont="1" applyFill="1" applyBorder="1" applyAlignment="1">
      <alignment horizontal="right" vertical="center"/>
    </xf>
    <xf numFmtId="0" fontId="2" fillId="6" borderId="10"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2" borderId="10" xfId="0" applyFont="1" applyFill="1" applyBorder="1" applyAlignment="1">
      <alignment horizontal="center" vertical="center" textRotation="90" wrapText="1"/>
    </xf>
    <xf numFmtId="0" fontId="2" fillId="2" borderId="17" xfId="0" applyFont="1" applyFill="1" applyBorder="1" applyAlignment="1">
      <alignment horizontal="center" vertical="center" textRotation="90" wrapText="1"/>
    </xf>
    <xf numFmtId="0" fontId="2" fillId="2"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7" fillId="2" borderId="10" xfId="0" applyFont="1" applyFill="1" applyBorder="1" applyAlignment="1">
      <alignment horizontal="center" vertical="center" textRotation="90" wrapText="1"/>
    </xf>
    <xf numFmtId="0" fontId="37" fillId="2" borderId="17" xfId="0" applyFont="1" applyFill="1" applyBorder="1" applyAlignment="1">
      <alignment horizontal="center" vertical="center" textRotation="90" wrapText="1"/>
    </xf>
    <xf numFmtId="0" fontId="37" fillId="2" borderId="10"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7" fillId="2" borderId="14" xfId="0" applyFont="1" applyFill="1" applyBorder="1" applyAlignment="1">
      <alignment horizontal="center" vertical="center"/>
    </xf>
    <xf numFmtId="0" fontId="35" fillId="2" borderId="10"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40" fillId="2" borderId="10" xfId="0" applyFont="1" applyFill="1" applyBorder="1" applyAlignment="1">
      <alignment horizontal="center" vertical="center" textRotation="90" wrapText="1"/>
    </xf>
    <xf numFmtId="0" fontId="40" fillId="2" borderId="16" xfId="0" applyFont="1" applyFill="1" applyBorder="1" applyAlignment="1">
      <alignment horizontal="center" vertical="center" textRotation="90" wrapText="1"/>
    </xf>
    <xf numFmtId="0" fontId="40" fillId="2" borderId="10"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2" xfId="0" applyFont="1" applyFill="1" applyBorder="1" applyAlignment="1">
      <alignment horizontal="center" vertical="center"/>
    </xf>
    <xf numFmtId="0" fontId="40" fillId="2" borderId="13" xfId="0" applyFont="1" applyFill="1" applyBorder="1" applyAlignment="1">
      <alignment horizontal="center" vertical="center"/>
    </xf>
    <xf numFmtId="0" fontId="40" fillId="2" borderId="14" xfId="0" applyFont="1" applyFill="1" applyBorder="1" applyAlignment="1">
      <alignment horizontal="center" vertical="center"/>
    </xf>
    <xf numFmtId="0" fontId="36" fillId="3"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16"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2" xfId="0" applyFont="1" applyFill="1" applyBorder="1" applyAlignment="1">
      <alignment horizontal="center"/>
    </xf>
    <xf numFmtId="0" fontId="33" fillId="2" borderId="13" xfId="0" applyFont="1" applyFill="1" applyBorder="1" applyAlignment="1">
      <alignment horizontal="center"/>
    </xf>
    <xf numFmtId="0" fontId="32" fillId="2" borderId="13" xfId="0" applyFont="1" applyFill="1" applyBorder="1" applyAlignment="1">
      <alignment horizontal="center"/>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49" fontId="39" fillId="2" borderId="10" xfId="0" applyNumberFormat="1" applyFont="1" applyFill="1" applyBorder="1" applyAlignment="1">
      <alignment horizontal="center" vertical="center" textRotation="90" wrapText="1"/>
    </xf>
    <xf numFmtId="49" fontId="39" fillId="2" borderId="16" xfId="0" applyNumberFormat="1" applyFont="1" applyFill="1" applyBorder="1" applyAlignment="1">
      <alignment horizontal="center" vertical="center" textRotation="90"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anallely_chavez_asea_gob_mx/Documents/CONTRATOS%202020/ASEA-DGRMS-LA-004-2020%20RECOLECCI&#211;N%20EXPEDIENTE.-%20DOC%20SOLUTIONS.pdf" TargetMode="External"/><Relationship Id="rId7" Type="http://schemas.openxmlformats.org/officeDocument/2006/relationships/hyperlink" Target="../../../../anallely_chavez_asea_gob_mx/Documents/CONTRATOS%202020/ASEA-DGRMS-AD-001-2020%20SERVICIO%20MENSAJER&#205;A.-%20SEPOMEX.pdf" TargetMode="External"/><Relationship Id="rId2" Type="http://schemas.openxmlformats.org/officeDocument/2006/relationships/hyperlink" Target="file:///D:\Roaming\Microsoft\GARANT&#205;AS\ASEA-DGRMS-IA-CM-006-2020%20LIMPIEZA.pdf" TargetMode="External"/><Relationship Id="rId1" Type="http://schemas.openxmlformats.org/officeDocument/2006/relationships/hyperlink" Target="../../../../anallely_chavez_asea_gob_mx/Documents/CONTRATOS%202020/ASEA-DGRMS-IA-CM-006-2020%20LIMPIEZA.-%20COSIO.pdf" TargetMode="External"/><Relationship Id="rId6" Type="http://schemas.openxmlformats.org/officeDocument/2006/relationships/hyperlink" Target="file:///D:\Roaming\Microsoft\GARANT&#205;AS\ASEA-DGRMS-AD-005-2020%20DELSA%20SYSTEM.pdf" TargetMode="External"/><Relationship Id="rId5" Type="http://schemas.openxmlformats.org/officeDocument/2006/relationships/hyperlink" Target="../../../../anallely_chavez_asea_gob_mx/Documents/CONTRATOS%202020/ASEA-DGRMS-AD-005-2020%20ELABORACI&#211;N%20Y%20C&#193;LCULO%20DE%20N&#211;MINA.pdf" TargetMode="External"/><Relationship Id="rId4" Type="http://schemas.openxmlformats.org/officeDocument/2006/relationships/hyperlink" Target="file:///D:\Roaming\Microsoft\GARANT&#205;AS\ASEA-DGRMS-LA-004-2020%20DOC%20SOLUTIONS.pdf"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3CDF-2E9E-4066-B337-C9E9C957C5E2}">
  <dimension ref="A1:BD9"/>
  <sheetViews>
    <sheetView tabSelected="1" topLeftCell="AP1" workbookViewId="0">
      <selection activeCell="BA1" sqref="BA1:BD1"/>
    </sheetView>
  </sheetViews>
  <sheetFormatPr baseColWidth="10" defaultRowHeight="14.4" x14ac:dyDescent="0.3"/>
  <cols>
    <col min="56" max="56" width="14.6640625" customWidth="1"/>
  </cols>
  <sheetData>
    <row r="1" spans="1:56" ht="15" thickBot="1" x14ac:dyDescent="0.35">
      <c r="A1" s="246" t="s">
        <v>0</v>
      </c>
      <c r="B1" s="247"/>
      <c r="C1" s="247"/>
      <c r="D1" s="247"/>
      <c r="E1" s="247"/>
      <c r="F1" s="247"/>
      <c r="G1" s="247"/>
      <c r="H1" s="248"/>
      <c r="I1" s="1" t="s">
        <v>1</v>
      </c>
      <c r="J1" s="1"/>
      <c r="K1" s="1"/>
      <c r="L1" s="1"/>
      <c r="M1" s="1"/>
      <c r="N1" s="1"/>
      <c r="O1" s="1"/>
      <c r="P1" s="1"/>
      <c r="Q1" s="1"/>
      <c r="R1" s="1"/>
      <c r="S1" s="1"/>
      <c r="T1" s="2"/>
      <c r="U1" s="1"/>
      <c r="V1" s="3"/>
      <c r="W1" s="4"/>
      <c r="X1" s="5"/>
      <c r="Y1" s="6"/>
      <c r="Z1" s="7"/>
      <c r="AA1" s="8"/>
      <c r="AB1" s="8"/>
      <c r="AC1" s="9"/>
      <c r="AD1" s="10"/>
      <c r="AE1" s="10"/>
      <c r="AF1" s="10"/>
      <c r="AG1" s="11" t="s">
        <v>2</v>
      </c>
      <c r="AH1" s="12"/>
      <c r="AI1" s="12"/>
      <c r="AJ1" s="13"/>
      <c r="AK1" s="12"/>
      <c r="AL1" s="12"/>
      <c r="AM1" s="12"/>
      <c r="AN1" s="12"/>
      <c r="AO1" s="12"/>
      <c r="AP1" s="12"/>
      <c r="AQ1" s="12"/>
      <c r="AR1" s="12"/>
      <c r="AS1" s="12"/>
      <c r="AT1" s="12"/>
      <c r="AU1" s="12"/>
      <c r="AV1" s="14"/>
      <c r="AW1" s="15"/>
      <c r="AX1" s="15"/>
      <c r="AY1" s="15"/>
      <c r="AZ1" s="15"/>
      <c r="BA1" s="252" t="s">
        <v>3</v>
      </c>
      <c r="BB1" s="253"/>
      <c r="BC1" s="253"/>
      <c r="BD1" s="254"/>
    </row>
    <row r="2" spans="1:56" ht="15" thickBot="1" x14ac:dyDescent="0.35">
      <c r="A2" s="249"/>
      <c r="B2" s="250"/>
      <c r="C2" s="250"/>
      <c r="D2" s="250"/>
      <c r="E2" s="250"/>
      <c r="F2" s="250"/>
      <c r="G2" s="250"/>
      <c r="H2" s="251"/>
      <c r="I2" s="237" t="s">
        <v>4</v>
      </c>
      <c r="J2" s="237" t="s">
        <v>5</v>
      </c>
      <c r="K2" s="237" t="s">
        <v>6</v>
      </c>
      <c r="L2" s="237" t="s">
        <v>7</v>
      </c>
      <c r="M2" s="237" t="s">
        <v>8</v>
      </c>
      <c r="N2" s="237" t="s">
        <v>9</v>
      </c>
      <c r="O2" s="237" t="s">
        <v>10</v>
      </c>
      <c r="P2" s="237" t="s">
        <v>11</v>
      </c>
      <c r="Q2" s="237" t="s">
        <v>12</v>
      </c>
      <c r="R2" s="255" t="s">
        <v>13</v>
      </c>
      <c r="S2" s="256"/>
      <c r="T2" s="237" t="s">
        <v>14</v>
      </c>
      <c r="U2" s="237" t="s">
        <v>15</v>
      </c>
      <c r="V2" s="237" t="s">
        <v>16</v>
      </c>
      <c r="W2" s="237" t="s">
        <v>17</v>
      </c>
      <c r="X2" s="237" t="s">
        <v>18</v>
      </c>
      <c r="Y2" s="237" t="s">
        <v>19</v>
      </c>
      <c r="Z2" s="237" t="s">
        <v>20</v>
      </c>
      <c r="AA2" s="237" t="s">
        <v>21</v>
      </c>
      <c r="AB2" s="237" t="s">
        <v>22</v>
      </c>
      <c r="AC2" s="237" t="s">
        <v>23</v>
      </c>
      <c r="AD2" s="237" t="s">
        <v>24</v>
      </c>
      <c r="AE2" s="237" t="s">
        <v>25</v>
      </c>
      <c r="AF2" s="237" t="s">
        <v>26</v>
      </c>
      <c r="AG2" s="239" t="s">
        <v>27</v>
      </c>
      <c r="AH2" s="239" t="s">
        <v>28</v>
      </c>
      <c r="AI2" s="239" t="s">
        <v>29</v>
      </c>
      <c r="AJ2" s="239" t="s">
        <v>30</v>
      </c>
      <c r="AK2" s="239" t="s">
        <v>31</v>
      </c>
      <c r="AL2" s="239" t="s">
        <v>32</v>
      </c>
      <c r="AM2" s="239" t="s">
        <v>33</v>
      </c>
      <c r="AN2" s="239" t="s">
        <v>34</v>
      </c>
      <c r="AO2" s="239" t="s">
        <v>35</v>
      </c>
      <c r="AP2" s="239" t="s">
        <v>36</v>
      </c>
      <c r="AQ2" s="239" t="s">
        <v>37</v>
      </c>
      <c r="AR2" s="239" t="s">
        <v>38</v>
      </c>
      <c r="AS2" s="239" t="s">
        <v>39</v>
      </c>
      <c r="AT2" s="239" t="s">
        <v>40</v>
      </c>
      <c r="AU2" s="239" t="s">
        <v>41</v>
      </c>
      <c r="AV2" s="239" t="s">
        <v>42</v>
      </c>
      <c r="AW2" s="239" t="s">
        <v>43</v>
      </c>
      <c r="AX2" s="239" t="s">
        <v>44</v>
      </c>
      <c r="AY2" s="239" t="s">
        <v>45</v>
      </c>
      <c r="AZ2" s="242" t="s">
        <v>46</v>
      </c>
      <c r="BA2" s="227" t="s">
        <v>47</v>
      </c>
      <c r="BB2" s="227" t="s">
        <v>48</v>
      </c>
      <c r="BC2" s="227" t="s">
        <v>49</v>
      </c>
      <c r="BD2" s="227" t="s">
        <v>609</v>
      </c>
    </row>
    <row r="3" spans="1:56" ht="25.8" thickBot="1" x14ac:dyDescent="0.35">
      <c r="A3" s="230" t="s">
        <v>50</v>
      </c>
      <c r="B3" s="232" t="s">
        <v>51</v>
      </c>
      <c r="C3" s="16"/>
      <c r="D3" s="234" t="s">
        <v>52</v>
      </c>
      <c r="E3" s="235"/>
      <c r="F3" s="235"/>
      <c r="G3" s="236"/>
      <c r="H3" s="17" t="s">
        <v>53</v>
      </c>
      <c r="I3" s="245"/>
      <c r="J3" s="245"/>
      <c r="K3" s="245"/>
      <c r="L3" s="245"/>
      <c r="M3" s="245"/>
      <c r="N3" s="245"/>
      <c r="O3" s="245"/>
      <c r="P3" s="245"/>
      <c r="Q3" s="245"/>
      <c r="R3" s="237" t="s">
        <v>54</v>
      </c>
      <c r="S3" s="237" t="s">
        <v>55</v>
      </c>
      <c r="T3" s="245"/>
      <c r="U3" s="245"/>
      <c r="V3" s="245"/>
      <c r="W3" s="245"/>
      <c r="X3" s="245"/>
      <c r="Y3" s="245"/>
      <c r="Z3" s="245"/>
      <c r="AA3" s="245"/>
      <c r="AB3" s="245"/>
      <c r="AC3" s="245"/>
      <c r="AD3" s="245"/>
      <c r="AE3" s="245"/>
      <c r="AF3" s="245"/>
      <c r="AG3" s="240"/>
      <c r="AH3" s="240"/>
      <c r="AI3" s="240"/>
      <c r="AJ3" s="240"/>
      <c r="AK3" s="240"/>
      <c r="AL3" s="240"/>
      <c r="AM3" s="240"/>
      <c r="AN3" s="240"/>
      <c r="AO3" s="240"/>
      <c r="AP3" s="240"/>
      <c r="AQ3" s="240"/>
      <c r="AR3" s="240"/>
      <c r="AS3" s="240"/>
      <c r="AT3" s="240"/>
      <c r="AU3" s="240"/>
      <c r="AV3" s="240"/>
      <c r="AW3" s="240"/>
      <c r="AX3" s="240"/>
      <c r="AY3" s="240"/>
      <c r="AZ3" s="243"/>
      <c r="BA3" s="228"/>
      <c r="BB3" s="228"/>
      <c r="BC3" s="228"/>
      <c r="BD3" s="228"/>
    </row>
    <row r="4" spans="1:56" ht="38.4" thickBot="1" x14ac:dyDescent="0.35">
      <c r="A4" s="231"/>
      <c r="B4" s="233"/>
      <c r="C4" s="18" t="s">
        <v>56</v>
      </c>
      <c r="D4" s="18" t="s">
        <v>57</v>
      </c>
      <c r="E4" s="18" t="s">
        <v>58</v>
      </c>
      <c r="F4" s="18" t="s">
        <v>59</v>
      </c>
      <c r="G4" s="19" t="s">
        <v>60</v>
      </c>
      <c r="H4" s="20" t="s">
        <v>61</v>
      </c>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41"/>
      <c r="AH4" s="241"/>
      <c r="AI4" s="241"/>
      <c r="AJ4" s="241"/>
      <c r="AK4" s="241"/>
      <c r="AL4" s="241"/>
      <c r="AM4" s="241"/>
      <c r="AN4" s="241"/>
      <c r="AO4" s="241"/>
      <c r="AP4" s="241"/>
      <c r="AQ4" s="241"/>
      <c r="AR4" s="241"/>
      <c r="AS4" s="241"/>
      <c r="AT4" s="241"/>
      <c r="AU4" s="241"/>
      <c r="AV4" s="241"/>
      <c r="AW4" s="241"/>
      <c r="AX4" s="241"/>
      <c r="AY4" s="241"/>
      <c r="AZ4" s="244"/>
      <c r="BA4" s="229"/>
      <c r="BB4" s="229"/>
      <c r="BC4" s="229"/>
      <c r="BD4" s="229"/>
    </row>
    <row r="5" spans="1:56" ht="19.95" customHeight="1" x14ac:dyDescent="0.3">
      <c r="A5" s="21">
        <v>45</v>
      </c>
      <c r="B5" s="21" t="s">
        <v>62</v>
      </c>
      <c r="C5" s="21"/>
      <c r="D5" s="22">
        <v>1</v>
      </c>
      <c r="E5" s="22"/>
      <c r="F5" s="22"/>
      <c r="G5" s="23" t="s">
        <v>63</v>
      </c>
      <c r="H5" s="24" t="s">
        <v>64</v>
      </c>
      <c r="I5" s="25" t="s">
        <v>65</v>
      </c>
      <c r="J5" s="22">
        <v>1998674</v>
      </c>
      <c r="K5" s="26">
        <v>2174315</v>
      </c>
      <c r="L5" s="22" t="s">
        <v>66</v>
      </c>
      <c r="M5" s="21" t="s">
        <v>67</v>
      </c>
      <c r="N5" s="21" t="s">
        <v>68</v>
      </c>
      <c r="O5" s="27">
        <v>43721</v>
      </c>
      <c r="P5" s="28" t="s">
        <v>69</v>
      </c>
      <c r="Q5" s="27">
        <v>43734</v>
      </c>
      <c r="R5" s="27">
        <v>43739</v>
      </c>
      <c r="S5" s="27">
        <v>44788</v>
      </c>
      <c r="T5" s="29" t="s">
        <v>70</v>
      </c>
      <c r="U5" s="30" t="s">
        <v>71</v>
      </c>
      <c r="V5" s="30" t="s">
        <v>72</v>
      </c>
      <c r="W5" s="30">
        <v>32502</v>
      </c>
      <c r="X5" s="31" t="s">
        <v>73</v>
      </c>
      <c r="Y5" s="32">
        <v>479257.19827586209</v>
      </c>
      <c r="Z5" s="32">
        <v>555938.35</v>
      </c>
      <c r="AA5" s="32">
        <v>1198143</v>
      </c>
      <c r="AB5" s="32">
        <v>1389845.88</v>
      </c>
      <c r="AC5" s="33" t="s">
        <v>74</v>
      </c>
      <c r="AD5" s="32" t="s">
        <v>75</v>
      </c>
      <c r="AE5" s="34" t="s">
        <v>76</v>
      </c>
      <c r="AF5" s="34"/>
      <c r="AG5" s="35" t="s">
        <v>77</v>
      </c>
      <c r="AH5" s="36" t="s">
        <v>78</v>
      </c>
      <c r="AI5" s="37">
        <v>43734</v>
      </c>
      <c r="AJ5" s="38" t="s">
        <v>79</v>
      </c>
      <c r="AK5" s="35">
        <v>129002.58</v>
      </c>
      <c r="AL5" s="39" t="s">
        <v>80</v>
      </c>
      <c r="AM5" s="40" t="s">
        <v>81</v>
      </c>
      <c r="AN5" s="41" t="s">
        <v>82</v>
      </c>
      <c r="AO5" s="40" t="s">
        <v>83</v>
      </c>
      <c r="AP5" s="40" t="s">
        <v>84</v>
      </c>
      <c r="AQ5" s="40" t="s">
        <v>65</v>
      </c>
      <c r="AR5" s="37">
        <v>43734</v>
      </c>
      <c r="AS5" s="37">
        <v>43744</v>
      </c>
      <c r="AT5" s="37">
        <v>43742</v>
      </c>
      <c r="AU5" s="39" t="s">
        <v>85</v>
      </c>
      <c r="AV5" s="37">
        <v>43742</v>
      </c>
      <c r="AW5" s="37"/>
      <c r="AX5" s="40"/>
      <c r="AY5" s="37"/>
      <c r="AZ5" s="42" t="s">
        <v>67</v>
      </c>
      <c r="BA5" s="224">
        <v>53013.63</v>
      </c>
      <c r="BB5" s="224">
        <v>346998.36</v>
      </c>
      <c r="BC5" s="224">
        <v>144582.65</v>
      </c>
      <c r="BD5" s="225">
        <v>544594.64</v>
      </c>
    </row>
    <row r="6" spans="1:56" ht="19.95" customHeight="1" x14ac:dyDescent="0.3">
      <c r="A6" s="21">
        <v>45</v>
      </c>
      <c r="B6" s="21" t="s">
        <v>86</v>
      </c>
      <c r="C6" s="21"/>
      <c r="D6" s="22">
        <v>1</v>
      </c>
      <c r="E6" s="22"/>
      <c r="F6" s="22"/>
      <c r="G6" s="23" t="s">
        <v>63</v>
      </c>
      <c r="H6" s="24" t="s">
        <v>87</v>
      </c>
      <c r="I6" s="25" t="s">
        <v>88</v>
      </c>
      <c r="J6" s="22">
        <v>1998686</v>
      </c>
      <c r="K6" s="26">
        <v>2174329</v>
      </c>
      <c r="L6" s="22" t="s">
        <v>66</v>
      </c>
      <c r="M6" s="21" t="s">
        <v>67</v>
      </c>
      <c r="N6" s="21" t="s">
        <v>68</v>
      </c>
      <c r="O6" s="27">
        <v>43721</v>
      </c>
      <c r="P6" s="28" t="s">
        <v>69</v>
      </c>
      <c r="Q6" s="27">
        <v>43734</v>
      </c>
      <c r="R6" s="27">
        <v>43739</v>
      </c>
      <c r="S6" s="27">
        <v>44788</v>
      </c>
      <c r="T6" s="29" t="s">
        <v>89</v>
      </c>
      <c r="U6" s="30" t="s">
        <v>90</v>
      </c>
      <c r="V6" s="30" t="s">
        <v>91</v>
      </c>
      <c r="W6" s="30">
        <v>32503</v>
      </c>
      <c r="X6" s="31" t="s">
        <v>92</v>
      </c>
      <c r="Y6" s="32">
        <v>1988728.7068965517</v>
      </c>
      <c r="Z6" s="32">
        <v>2306925.2999999998</v>
      </c>
      <c r="AA6" s="32">
        <v>4971821.7672413792</v>
      </c>
      <c r="AB6" s="32">
        <v>5767313.25</v>
      </c>
      <c r="AC6" s="33" t="s">
        <v>74</v>
      </c>
      <c r="AD6" s="32" t="s">
        <v>93</v>
      </c>
      <c r="AE6" s="34" t="s">
        <v>94</v>
      </c>
      <c r="AF6" s="34"/>
      <c r="AG6" s="35" t="s">
        <v>77</v>
      </c>
      <c r="AH6" s="35" t="s">
        <v>95</v>
      </c>
      <c r="AI6" s="37">
        <v>43735</v>
      </c>
      <c r="AJ6" s="38" t="s">
        <v>79</v>
      </c>
      <c r="AK6" s="35">
        <v>497182.18</v>
      </c>
      <c r="AL6" s="39" t="s">
        <v>80</v>
      </c>
      <c r="AM6" s="40" t="s">
        <v>96</v>
      </c>
      <c r="AN6" s="41" t="s">
        <v>82</v>
      </c>
      <c r="AO6" s="40" t="s">
        <v>89</v>
      </c>
      <c r="AP6" s="40" t="s">
        <v>84</v>
      </c>
      <c r="AQ6" s="40" t="s">
        <v>88</v>
      </c>
      <c r="AR6" s="37">
        <v>43735</v>
      </c>
      <c r="AS6" s="37">
        <v>43745</v>
      </c>
      <c r="AT6" s="37">
        <v>43745</v>
      </c>
      <c r="AU6" s="39" t="s">
        <v>97</v>
      </c>
      <c r="AV6" s="37">
        <v>43745</v>
      </c>
      <c r="AW6" s="37"/>
      <c r="AX6" s="40"/>
      <c r="AY6" s="37"/>
      <c r="AZ6" s="42" t="s">
        <v>67</v>
      </c>
      <c r="BA6" s="224">
        <v>375535.89</v>
      </c>
      <c r="BB6" s="224">
        <v>1275657.28</v>
      </c>
      <c r="BC6" s="224">
        <v>401204.35</v>
      </c>
      <c r="BD6" s="225">
        <v>2052397.52</v>
      </c>
    </row>
    <row r="7" spans="1:56" ht="40.049999999999997" customHeight="1" x14ac:dyDescent="0.3">
      <c r="A7" s="194">
        <v>41</v>
      </c>
      <c r="B7" s="194" t="s">
        <v>510</v>
      </c>
      <c r="C7" s="194"/>
      <c r="D7" s="195"/>
      <c r="E7" s="195">
        <v>1</v>
      </c>
      <c r="F7" s="195"/>
      <c r="G7" s="196" t="s">
        <v>170</v>
      </c>
      <c r="H7" s="196" t="s">
        <v>511</v>
      </c>
      <c r="I7" s="197" t="s">
        <v>512</v>
      </c>
      <c r="J7" s="195">
        <v>1987465</v>
      </c>
      <c r="K7" s="198">
        <v>2167131</v>
      </c>
      <c r="L7" s="195" t="s">
        <v>66</v>
      </c>
      <c r="M7" s="194" t="s">
        <v>67</v>
      </c>
      <c r="N7" s="194" t="s">
        <v>68</v>
      </c>
      <c r="O7" s="199">
        <v>43735</v>
      </c>
      <c r="P7" s="200" t="s">
        <v>69</v>
      </c>
      <c r="Q7" s="199">
        <v>44194</v>
      </c>
      <c r="R7" s="199">
        <v>43738</v>
      </c>
      <c r="S7" s="199">
        <v>43921</v>
      </c>
      <c r="T7" s="201" t="s">
        <v>513</v>
      </c>
      <c r="U7" s="201" t="s">
        <v>71</v>
      </c>
      <c r="V7" s="201" t="s">
        <v>514</v>
      </c>
      <c r="W7" s="201" t="s">
        <v>388</v>
      </c>
      <c r="X7" s="202" t="s">
        <v>389</v>
      </c>
      <c r="Y7" s="203" t="s">
        <v>105</v>
      </c>
      <c r="Z7" s="203" t="s">
        <v>105</v>
      </c>
      <c r="AA7" s="203" t="s">
        <v>105</v>
      </c>
      <c r="AB7" s="203" t="s">
        <v>105</v>
      </c>
      <c r="AC7" s="204" t="s">
        <v>74</v>
      </c>
      <c r="AD7" s="205"/>
      <c r="AE7" s="203"/>
      <c r="AF7" s="34"/>
      <c r="AG7" s="35" t="s">
        <v>77</v>
      </c>
      <c r="AH7" s="36" t="s">
        <v>515</v>
      </c>
      <c r="AI7" s="37">
        <v>44194</v>
      </c>
      <c r="AJ7" s="38" t="s">
        <v>79</v>
      </c>
      <c r="AK7" s="35">
        <v>149342.82</v>
      </c>
      <c r="AL7" s="39" t="s">
        <v>80</v>
      </c>
      <c r="AM7" s="40" t="s">
        <v>334</v>
      </c>
      <c r="AN7" s="41" t="s">
        <v>516</v>
      </c>
      <c r="AO7" s="40" t="s">
        <v>513</v>
      </c>
      <c r="AP7" s="40" t="s">
        <v>517</v>
      </c>
      <c r="AQ7" s="40" t="s">
        <v>512</v>
      </c>
      <c r="AR7" s="37">
        <v>44194</v>
      </c>
      <c r="AS7" s="37">
        <v>44204</v>
      </c>
      <c r="AT7" s="37">
        <v>44201</v>
      </c>
      <c r="AU7" s="39" t="s">
        <v>518</v>
      </c>
      <c r="AV7" s="37">
        <v>44201</v>
      </c>
      <c r="AW7" s="39" t="s">
        <v>519</v>
      </c>
      <c r="AX7" s="40"/>
      <c r="AY7" s="37"/>
      <c r="AZ7" s="37" t="s">
        <v>67</v>
      </c>
      <c r="BA7" s="224">
        <v>0</v>
      </c>
      <c r="BB7" s="224">
        <v>0</v>
      </c>
      <c r="BC7" s="224">
        <v>64791.31</v>
      </c>
      <c r="BD7" s="225">
        <v>64791.31</v>
      </c>
    </row>
    <row r="9" spans="1:56" x14ac:dyDescent="0.3">
      <c r="BC9" s="217"/>
    </row>
  </sheetData>
  <mergeCells count="54">
    <mergeCell ref="W2:W4"/>
    <mergeCell ref="A1:H2"/>
    <mergeCell ref="BA1:BD1"/>
    <mergeCell ref="I2:I4"/>
    <mergeCell ref="J2:J4"/>
    <mergeCell ref="K2:K4"/>
    <mergeCell ref="L2:L4"/>
    <mergeCell ref="M2:M4"/>
    <mergeCell ref="N2:N4"/>
    <mergeCell ref="O2:O4"/>
    <mergeCell ref="P2:P4"/>
    <mergeCell ref="Q2:Q4"/>
    <mergeCell ref="R2:S2"/>
    <mergeCell ref="T2:T4"/>
    <mergeCell ref="U2:U4"/>
    <mergeCell ref="V2:V4"/>
    <mergeCell ref="AI2:AI4"/>
    <mergeCell ref="X2:X4"/>
    <mergeCell ref="Y2:Y4"/>
    <mergeCell ref="Z2:Z4"/>
    <mergeCell ref="AA2:AA4"/>
    <mergeCell ref="AB2:AB4"/>
    <mergeCell ref="AC2:AC4"/>
    <mergeCell ref="AD2:AD4"/>
    <mergeCell ref="AE2:AE4"/>
    <mergeCell ref="AF2:AF4"/>
    <mergeCell ref="AG2:AG4"/>
    <mergeCell ref="AH2:AH4"/>
    <mergeCell ref="AR2:AR4"/>
    <mergeCell ref="AS2:AS4"/>
    <mergeCell ref="AT2:AT4"/>
    <mergeCell ref="AU2:AU4"/>
    <mergeCell ref="AJ2:AJ4"/>
    <mergeCell ref="AK2:AK4"/>
    <mergeCell ref="AL2:AL4"/>
    <mergeCell ref="AM2:AM4"/>
    <mergeCell ref="AN2:AN4"/>
    <mergeCell ref="AO2:AO4"/>
    <mergeCell ref="BB2:BB4"/>
    <mergeCell ref="BC2:BC4"/>
    <mergeCell ref="BD2:BD4"/>
    <mergeCell ref="A3:A4"/>
    <mergeCell ref="B3:B4"/>
    <mergeCell ref="D3:G3"/>
    <mergeCell ref="R3:R4"/>
    <mergeCell ref="S3:S4"/>
    <mergeCell ref="AV2:AV4"/>
    <mergeCell ref="AW2:AW4"/>
    <mergeCell ref="AX2:AX4"/>
    <mergeCell ref="AY2:AY4"/>
    <mergeCell ref="AZ2:AZ4"/>
    <mergeCell ref="BA2:BA4"/>
    <mergeCell ref="AP2:AP4"/>
    <mergeCell ref="AQ2:AQ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7B8A-77A9-4449-8ECF-CF6A9DB5B7BA}">
  <dimension ref="A1:BI34"/>
  <sheetViews>
    <sheetView topLeftCell="AT1" workbookViewId="0">
      <pane ySplit="5" topLeftCell="A6" activePane="bottomLeft" state="frozen"/>
      <selection pane="bottomLeft" activeCell="BH32" sqref="BH6:BH32"/>
    </sheetView>
  </sheetViews>
  <sheetFormatPr baseColWidth="10" defaultRowHeight="14.4" x14ac:dyDescent="0.3"/>
  <cols>
    <col min="9" max="9" width="22.88671875" customWidth="1"/>
    <col min="10" max="53" width="11.5546875" customWidth="1"/>
    <col min="54" max="54" width="13.88671875" customWidth="1"/>
    <col min="55" max="55" width="12.109375" customWidth="1"/>
    <col min="56" max="56" width="14.5546875" customWidth="1"/>
    <col min="57" max="57" width="14.77734375" customWidth="1"/>
    <col min="58" max="58" width="11.6640625" bestFit="1" customWidth="1"/>
    <col min="59" max="59" width="13.88671875" bestFit="1" customWidth="1"/>
    <col min="60" max="60" width="13.88671875" customWidth="1"/>
  </cols>
  <sheetData>
    <row r="1" spans="1:61" ht="15" thickBot="1" x14ac:dyDescent="0.35"/>
    <row r="2" spans="1:61" s="109" customFormat="1" ht="13.2" thickBot="1" x14ac:dyDescent="0.3">
      <c r="A2" s="246" t="s">
        <v>0</v>
      </c>
      <c r="B2" s="247"/>
      <c r="C2" s="247"/>
      <c r="D2" s="247"/>
      <c r="E2" s="247"/>
      <c r="F2" s="247"/>
      <c r="G2" s="247"/>
      <c r="H2" s="248"/>
      <c r="I2" s="99" t="s">
        <v>1</v>
      </c>
      <c r="J2" s="1"/>
      <c r="K2" s="1"/>
      <c r="L2" s="1"/>
      <c r="M2" s="1"/>
      <c r="N2" s="100"/>
      <c r="O2" s="1"/>
      <c r="P2" s="1"/>
      <c r="Q2" s="1"/>
      <c r="R2" s="1"/>
      <c r="S2" s="1"/>
      <c r="T2" s="1"/>
      <c r="U2" s="1"/>
      <c r="V2" s="3"/>
      <c r="W2" s="4"/>
      <c r="X2" s="4"/>
      <c r="Y2" s="4"/>
      <c r="Z2" s="4"/>
      <c r="AA2" s="6"/>
      <c r="AB2" s="6"/>
      <c r="AC2" s="7"/>
      <c r="AD2" s="8"/>
      <c r="AE2" s="8"/>
      <c r="AF2" s="10"/>
      <c r="AG2" s="10"/>
      <c r="AH2" s="10"/>
      <c r="AI2" s="10"/>
      <c r="AJ2" s="10"/>
      <c r="AK2" s="10"/>
      <c r="AL2" s="11" t="s">
        <v>2</v>
      </c>
      <c r="AM2" s="12"/>
      <c r="AN2" s="12"/>
      <c r="AO2" s="12"/>
      <c r="AP2" s="12"/>
      <c r="AQ2" s="12"/>
      <c r="AR2" s="12"/>
      <c r="AS2" s="12"/>
      <c r="AT2" s="12"/>
      <c r="AU2" s="12"/>
      <c r="AV2" s="101"/>
      <c r="AW2" s="12"/>
      <c r="AX2" s="12"/>
      <c r="AY2" s="12"/>
      <c r="AZ2" s="12"/>
      <c r="BA2" s="14"/>
      <c r="BB2" s="11"/>
      <c r="BC2" s="12"/>
      <c r="BD2" s="12"/>
      <c r="BE2" s="14"/>
      <c r="BF2" s="252" t="s">
        <v>3</v>
      </c>
      <c r="BG2" s="253"/>
      <c r="BH2" s="254"/>
    </row>
    <row r="3" spans="1:61" s="109" customFormat="1" ht="15.75" customHeight="1" thickBot="1" x14ac:dyDescent="0.3">
      <c r="A3" s="249"/>
      <c r="B3" s="250"/>
      <c r="C3" s="250"/>
      <c r="D3" s="250"/>
      <c r="E3" s="250"/>
      <c r="F3" s="250"/>
      <c r="G3" s="250"/>
      <c r="H3" s="251"/>
      <c r="I3" s="102" t="s">
        <v>4</v>
      </c>
      <c r="J3" s="264" t="s">
        <v>5</v>
      </c>
      <c r="K3" s="264" t="s">
        <v>6</v>
      </c>
      <c r="L3" s="264" t="s">
        <v>7</v>
      </c>
      <c r="M3" s="264" t="s">
        <v>8</v>
      </c>
      <c r="N3" s="276" t="s">
        <v>9</v>
      </c>
      <c r="O3" s="264" t="s">
        <v>10</v>
      </c>
      <c r="P3" s="264" t="s">
        <v>11</v>
      </c>
      <c r="Q3" s="264" t="s">
        <v>12</v>
      </c>
      <c r="R3" s="279" t="s">
        <v>13</v>
      </c>
      <c r="S3" s="280"/>
      <c r="T3" s="264" t="s">
        <v>14</v>
      </c>
      <c r="U3" s="264" t="s">
        <v>15</v>
      </c>
      <c r="V3" s="264" t="s">
        <v>16</v>
      </c>
      <c r="W3" s="264" t="s">
        <v>17</v>
      </c>
      <c r="X3" s="264" t="s">
        <v>293</v>
      </c>
      <c r="Y3" s="264" t="s">
        <v>18</v>
      </c>
      <c r="Z3" s="264" t="s">
        <v>294</v>
      </c>
      <c r="AA3" s="264" t="s">
        <v>295</v>
      </c>
      <c r="AB3" s="264" t="s">
        <v>19</v>
      </c>
      <c r="AC3" s="264" t="s">
        <v>20</v>
      </c>
      <c r="AD3" s="264" t="s">
        <v>21</v>
      </c>
      <c r="AE3" s="264" t="s">
        <v>22</v>
      </c>
      <c r="AF3" s="264" t="s">
        <v>23</v>
      </c>
      <c r="AG3" s="264" t="s">
        <v>24</v>
      </c>
      <c r="AH3" s="264" t="s">
        <v>25</v>
      </c>
      <c r="AI3" s="264" t="s">
        <v>77</v>
      </c>
      <c r="AJ3" s="264" t="s">
        <v>296</v>
      </c>
      <c r="AK3" s="264" t="s">
        <v>26</v>
      </c>
      <c r="AL3" s="266" t="s">
        <v>27</v>
      </c>
      <c r="AM3" s="266" t="s">
        <v>28</v>
      </c>
      <c r="AN3" s="266" t="s">
        <v>29</v>
      </c>
      <c r="AO3" s="266" t="s">
        <v>30</v>
      </c>
      <c r="AP3" s="266" t="s">
        <v>31</v>
      </c>
      <c r="AQ3" s="266" t="s">
        <v>32</v>
      </c>
      <c r="AR3" s="266" t="s">
        <v>33</v>
      </c>
      <c r="AS3" s="266" t="s">
        <v>34</v>
      </c>
      <c r="AT3" s="266" t="s">
        <v>35</v>
      </c>
      <c r="AU3" s="266" t="s">
        <v>36</v>
      </c>
      <c r="AV3" s="272" t="s">
        <v>37</v>
      </c>
      <c r="AW3" s="266" t="s">
        <v>38</v>
      </c>
      <c r="AX3" s="269" t="s">
        <v>39</v>
      </c>
      <c r="AY3" s="269" t="s">
        <v>40</v>
      </c>
      <c r="AZ3" s="266" t="s">
        <v>41</v>
      </c>
      <c r="BA3" s="269" t="s">
        <v>42</v>
      </c>
      <c r="BB3" s="266" t="s">
        <v>43</v>
      </c>
      <c r="BC3" s="266" t="s">
        <v>44</v>
      </c>
      <c r="BD3" s="266" t="s">
        <v>45</v>
      </c>
      <c r="BE3" s="266" t="s">
        <v>46</v>
      </c>
      <c r="BF3" s="227" t="s">
        <v>48</v>
      </c>
      <c r="BG3" s="227" t="s">
        <v>49</v>
      </c>
      <c r="BH3" s="227" t="s">
        <v>609</v>
      </c>
    </row>
    <row r="4" spans="1:61" s="187" customFormat="1" ht="17.25" customHeight="1" thickBot="1" x14ac:dyDescent="0.25">
      <c r="A4" s="257" t="s">
        <v>50</v>
      </c>
      <c r="B4" s="259" t="s">
        <v>51</v>
      </c>
      <c r="C4" s="103"/>
      <c r="D4" s="261" t="s">
        <v>52</v>
      </c>
      <c r="E4" s="262"/>
      <c r="F4" s="262"/>
      <c r="G4" s="263"/>
      <c r="H4" s="104" t="s">
        <v>53</v>
      </c>
      <c r="I4" s="105"/>
      <c r="J4" s="275"/>
      <c r="K4" s="275"/>
      <c r="L4" s="275"/>
      <c r="M4" s="275"/>
      <c r="N4" s="277"/>
      <c r="O4" s="275"/>
      <c r="P4" s="275"/>
      <c r="Q4" s="275"/>
      <c r="R4" s="264" t="s">
        <v>54</v>
      </c>
      <c r="S4" s="264" t="s">
        <v>55</v>
      </c>
      <c r="T4" s="275"/>
      <c r="U4" s="275"/>
      <c r="V4" s="275"/>
      <c r="W4" s="275"/>
      <c r="X4" s="275"/>
      <c r="Y4" s="275"/>
      <c r="Z4" s="275"/>
      <c r="AA4" s="275"/>
      <c r="AB4" s="275"/>
      <c r="AC4" s="275"/>
      <c r="AD4" s="275"/>
      <c r="AE4" s="275"/>
      <c r="AF4" s="275"/>
      <c r="AG4" s="275"/>
      <c r="AH4" s="275"/>
      <c r="AI4" s="275"/>
      <c r="AJ4" s="275"/>
      <c r="AK4" s="275"/>
      <c r="AL4" s="267"/>
      <c r="AM4" s="267"/>
      <c r="AN4" s="267"/>
      <c r="AO4" s="267"/>
      <c r="AP4" s="267"/>
      <c r="AQ4" s="267"/>
      <c r="AR4" s="267"/>
      <c r="AS4" s="267"/>
      <c r="AT4" s="267"/>
      <c r="AU4" s="267"/>
      <c r="AV4" s="273"/>
      <c r="AW4" s="267"/>
      <c r="AX4" s="270"/>
      <c r="AY4" s="270"/>
      <c r="AZ4" s="267"/>
      <c r="BA4" s="270"/>
      <c r="BB4" s="267"/>
      <c r="BC4" s="267"/>
      <c r="BD4" s="267"/>
      <c r="BE4" s="267"/>
      <c r="BF4" s="228"/>
      <c r="BG4" s="228"/>
      <c r="BH4" s="228"/>
    </row>
    <row r="5" spans="1:61" s="187" customFormat="1" ht="31.2" thickBot="1" x14ac:dyDescent="0.25">
      <c r="A5" s="258"/>
      <c r="B5" s="260"/>
      <c r="C5" s="106" t="s">
        <v>56</v>
      </c>
      <c r="D5" s="106" t="s">
        <v>57</v>
      </c>
      <c r="E5" s="106" t="s">
        <v>58</v>
      </c>
      <c r="F5" s="106" t="s">
        <v>59</v>
      </c>
      <c r="G5" s="107" t="s">
        <v>60</v>
      </c>
      <c r="H5" s="108" t="s">
        <v>61</v>
      </c>
      <c r="I5" s="102" t="s">
        <v>4</v>
      </c>
      <c r="J5" s="265"/>
      <c r="K5" s="265"/>
      <c r="L5" s="265"/>
      <c r="M5" s="265"/>
      <c r="N5" s="278"/>
      <c r="O5" s="265"/>
      <c r="P5" s="265"/>
      <c r="Q5" s="265"/>
      <c r="R5" s="265"/>
      <c r="S5" s="265"/>
      <c r="T5" s="265"/>
      <c r="U5" s="265"/>
      <c r="V5" s="265"/>
      <c r="W5" s="265"/>
      <c r="X5" s="265"/>
      <c r="Y5" s="265"/>
      <c r="Z5" s="265"/>
      <c r="AA5" s="265"/>
      <c r="AB5" s="265"/>
      <c r="AC5" s="265"/>
      <c r="AD5" s="265"/>
      <c r="AE5" s="265"/>
      <c r="AF5" s="265"/>
      <c r="AG5" s="265"/>
      <c r="AH5" s="265"/>
      <c r="AI5" s="265"/>
      <c r="AJ5" s="265"/>
      <c r="AK5" s="265"/>
      <c r="AL5" s="268"/>
      <c r="AM5" s="268"/>
      <c r="AN5" s="268"/>
      <c r="AO5" s="268"/>
      <c r="AP5" s="268"/>
      <c r="AQ5" s="268"/>
      <c r="AR5" s="268"/>
      <c r="AS5" s="268"/>
      <c r="AT5" s="268"/>
      <c r="AU5" s="268"/>
      <c r="AV5" s="274"/>
      <c r="AW5" s="268"/>
      <c r="AX5" s="271"/>
      <c r="AY5" s="271"/>
      <c r="AZ5" s="268"/>
      <c r="BA5" s="271"/>
      <c r="BB5" s="268"/>
      <c r="BC5" s="268"/>
      <c r="BD5" s="268"/>
      <c r="BE5" s="268"/>
      <c r="BF5" s="229"/>
      <c r="BG5" s="229"/>
      <c r="BH5" s="229"/>
    </row>
    <row r="6" spans="1:61" s="188" customFormat="1" ht="30" customHeight="1" x14ac:dyDescent="0.25">
      <c r="A6" s="43">
        <v>1</v>
      </c>
      <c r="B6" s="43" t="s">
        <v>98</v>
      </c>
      <c r="C6" s="43"/>
      <c r="D6" s="44"/>
      <c r="E6" s="44"/>
      <c r="F6" s="44">
        <v>1</v>
      </c>
      <c r="G6" s="43" t="s">
        <v>99</v>
      </c>
      <c r="H6" s="43" t="s">
        <v>100</v>
      </c>
      <c r="I6" s="45" t="s">
        <v>101</v>
      </c>
      <c r="J6" s="44">
        <v>2045428</v>
      </c>
      <c r="K6" s="46"/>
      <c r="L6" s="44" t="s">
        <v>66</v>
      </c>
      <c r="M6" s="43" t="s">
        <v>67</v>
      </c>
      <c r="N6" s="47" t="s">
        <v>68</v>
      </c>
      <c r="O6" s="48"/>
      <c r="P6" s="48"/>
      <c r="Q6" s="48">
        <v>44188</v>
      </c>
      <c r="R6" s="48">
        <v>44287</v>
      </c>
      <c r="S6" s="49">
        <v>44561</v>
      </c>
      <c r="T6" s="50" t="s">
        <v>102</v>
      </c>
      <c r="U6" s="43" t="s">
        <v>71</v>
      </c>
      <c r="V6" s="43" t="s">
        <v>103</v>
      </c>
      <c r="W6" s="43">
        <v>31801</v>
      </c>
      <c r="X6" s="43">
        <v>31800001</v>
      </c>
      <c r="Y6" s="43" t="s">
        <v>104</v>
      </c>
      <c r="Z6" s="51"/>
      <c r="AA6" s="48"/>
      <c r="AB6" s="52" t="s">
        <v>105</v>
      </c>
      <c r="AC6" s="52" t="s">
        <v>105</v>
      </c>
      <c r="AD6" s="52" t="s">
        <v>105</v>
      </c>
      <c r="AE6" s="52" t="s">
        <v>105</v>
      </c>
      <c r="AF6" s="53" t="s">
        <v>74</v>
      </c>
      <c r="AG6" s="51"/>
      <c r="AH6" s="51"/>
      <c r="AI6" s="54" t="s">
        <v>106</v>
      </c>
      <c r="AJ6" s="54" t="s">
        <v>107</v>
      </c>
      <c r="AK6" s="55"/>
      <c r="AL6" s="54" t="s">
        <v>108</v>
      </c>
      <c r="AM6" s="54" t="s">
        <v>108</v>
      </c>
      <c r="AN6" s="54" t="s">
        <v>108</v>
      </c>
      <c r="AO6" s="54" t="s">
        <v>108</v>
      </c>
      <c r="AP6" s="54" t="s">
        <v>108</v>
      </c>
      <c r="AQ6" s="54" t="s">
        <v>108</v>
      </c>
      <c r="AR6" s="54" t="s">
        <v>108</v>
      </c>
      <c r="AS6" s="54" t="s">
        <v>108</v>
      </c>
      <c r="AT6" s="54" t="s">
        <v>108</v>
      </c>
      <c r="AU6" s="54" t="s">
        <v>108</v>
      </c>
      <c r="AV6" s="54" t="s">
        <v>108</v>
      </c>
      <c r="AW6" s="54" t="s">
        <v>108</v>
      </c>
      <c r="AX6" s="54" t="s">
        <v>108</v>
      </c>
      <c r="AY6" s="54" t="s">
        <v>108</v>
      </c>
      <c r="AZ6" s="54" t="s">
        <v>108</v>
      </c>
      <c r="BA6" s="54" t="s">
        <v>108</v>
      </c>
      <c r="BB6" s="54" t="s">
        <v>108</v>
      </c>
      <c r="BC6" s="54" t="s">
        <v>108</v>
      </c>
      <c r="BD6" s="54" t="s">
        <v>108</v>
      </c>
      <c r="BE6" s="56" t="s">
        <v>108</v>
      </c>
      <c r="BF6" s="220">
        <v>0</v>
      </c>
      <c r="BG6" s="221">
        <v>94685.83</v>
      </c>
      <c r="BH6" s="226">
        <v>94685.83</v>
      </c>
    </row>
    <row r="7" spans="1:61" s="188" customFormat="1" ht="30" customHeight="1" x14ac:dyDescent="0.25">
      <c r="A7" s="43">
        <v>4</v>
      </c>
      <c r="B7" s="43" t="s">
        <v>109</v>
      </c>
      <c r="C7" s="43"/>
      <c r="D7" s="44">
        <v>1</v>
      </c>
      <c r="E7" s="44"/>
      <c r="F7" s="44"/>
      <c r="G7" s="43" t="s">
        <v>110</v>
      </c>
      <c r="H7" s="57" t="s">
        <v>111</v>
      </c>
      <c r="I7" s="45" t="s">
        <v>112</v>
      </c>
      <c r="J7" s="43"/>
      <c r="K7" s="58"/>
      <c r="L7" s="44" t="s">
        <v>66</v>
      </c>
      <c r="M7" s="43" t="s">
        <v>67</v>
      </c>
      <c r="N7" s="47" t="s">
        <v>68</v>
      </c>
      <c r="O7" s="48"/>
      <c r="P7" s="59"/>
      <c r="Q7" s="48">
        <v>44286</v>
      </c>
      <c r="R7" s="48">
        <v>44287</v>
      </c>
      <c r="S7" s="49">
        <v>44561</v>
      </c>
      <c r="T7" s="43" t="s">
        <v>113</v>
      </c>
      <c r="U7" s="43" t="s">
        <v>71</v>
      </c>
      <c r="V7" s="43" t="s">
        <v>114</v>
      </c>
      <c r="W7" s="43">
        <v>33903</v>
      </c>
      <c r="X7" s="43">
        <v>33900012</v>
      </c>
      <c r="Y7" s="43" t="s">
        <v>115</v>
      </c>
      <c r="Z7" s="51"/>
      <c r="AA7" s="48"/>
      <c r="AB7" s="52" t="s">
        <v>105</v>
      </c>
      <c r="AC7" s="52" t="s">
        <v>105</v>
      </c>
      <c r="AD7" s="52" t="s">
        <v>105</v>
      </c>
      <c r="AE7" s="52" t="s">
        <v>105</v>
      </c>
      <c r="AF7" s="53" t="s">
        <v>74</v>
      </c>
      <c r="AG7" s="51" t="s">
        <v>116</v>
      </c>
      <c r="AH7" s="60" t="s">
        <v>117</v>
      </c>
      <c r="AI7" s="55"/>
      <c r="AJ7" s="55"/>
      <c r="AK7" s="55"/>
      <c r="AL7" s="61" t="s">
        <v>77</v>
      </c>
      <c r="AM7" s="62" t="s">
        <v>118</v>
      </c>
      <c r="AN7" s="63">
        <v>44286</v>
      </c>
      <c r="AO7" s="64" t="s">
        <v>79</v>
      </c>
      <c r="AP7" s="61">
        <v>129310.34</v>
      </c>
      <c r="AQ7" s="65" t="s">
        <v>80</v>
      </c>
      <c r="AR7" s="66" t="s">
        <v>119</v>
      </c>
      <c r="AS7" s="67" t="s">
        <v>120</v>
      </c>
      <c r="AT7" s="66" t="s">
        <v>121</v>
      </c>
      <c r="AU7" s="66" t="s">
        <v>84</v>
      </c>
      <c r="AV7" s="66" t="s">
        <v>112</v>
      </c>
      <c r="AW7" s="63">
        <v>44286</v>
      </c>
      <c r="AX7" s="63">
        <v>44295</v>
      </c>
      <c r="AY7" s="63">
        <v>44294</v>
      </c>
      <c r="AZ7" s="65" t="s">
        <v>122</v>
      </c>
      <c r="BA7" s="63">
        <v>44294</v>
      </c>
      <c r="BB7" s="65" t="s">
        <v>123</v>
      </c>
      <c r="BC7" s="66"/>
      <c r="BD7" s="63"/>
      <c r="BE7" s="68" t="s">
        <v>67</v>
      </c>
      <c r="BF7" s="220">
        <v>0</v>
      </c>
      <c r="BG7" s="221">
        <v>188375.18</v>
      </c>
      <c r="BH7" s="226">
        <v>188375.18</v>
      </c>
    </row>
    <row r="8" spans="1:61" s="188" customFormat="1" ht="30" customHeight="1" x14ac:dyDescent="0.25">
      <c r="A8" s="43">
        <v>10</v>
      </c>
      <c r="B8" s="43" t="s">
        <v>124</v>
      </c>
      <c r="C8" s="43"/>
      <c r="D8" s="44">
        <v>1</v>
      </c>
      <c r="E8" s="44"/>
      <c r="F8" s="44"/>
      <c r="G8" s="43" t="s">
        <v>125</v>
      </c>
      <c r="H8" s="43" t="s">
        <v>126</v>
      </c>
      <c r="I8" s="69" t="s">
        <v>127</v>
      </c>
      <c r="J8" s="43"/>
      <c r="K8" s="46"/>
      <c r="L8" s="43" t="s">
        <v>66</v>
      </c>
      <c r="M8" s="43" t="s">
        <v>67</v>
      </c>
      <c r="N8" s="47" t="s">
        <v>68</v>
      </c>
      <c r="O8" s="70"/>
      <c r="P8" s="43"/>
      <c r="Q8" s="70">
        <v>44194</v>
      </c>
      <c r="R8" s="70">
        <v>43892</v>
      </c>
      <c r="S8" s="71">
        <v>44561</v>
      </c>
      <c r="T8" s="72" t="s">
        <v>128</v>
      </c>
      <c r="U8" s="43" t="s">
        <v>129</v>
      </c>
      <c r="V8" s="43" t="s">
        <v>130</v>
      </c>
      <c r="W8" s="43">
        <v>33903</v>
      </c>
      <c r="X8" s="43">
        <v>33900012</v>
      </c>
      <c r="Y8" s="43" t="s">
        <v>131</v>
      </c>
      <c r="Z8" s="52"/>
      <c r="AA8" s="52"/>
      <c r="AB8" s="52" t="s">
        <v>105</v>
      </c>
      <c r="AC8" s="52" t="s">
        <v>105</v>
      </c>
      <c r="AD8" s="52" t="s">
        <v>105</v>
      </c>
      <c r="AE8" s="52" t="s">
        <v>105</v>
      </c>
      <c r="AF8" s="47" t="s">
        <v>74</v>
      </c>
      <c r="AG8" s="43" t="s">
        <v>132</v>
      </c>
      <c r="AH8" s="43" t="s">
        <v>133</v>
      </c>
      <c r="AI8" s="73"/>
      <c r="AJ8" s="73"/>
      <c r="AK8" s="74"/>
      <c r="AL8" s="61" t="s">
        <v>77</v>
      </c>
      <c r="AM8" s="66" t="s">
        <v>134</v>
      </c>
      <c r="AN8" s="65">
        <v>44286</v>
      </c>
      <c r="AO8" s="66" t="s">
        <v>79</v>
      </c>
      <c r="AP8" s="67">
        <v>123017.24</v>
      </c>
      <c r="AQ8" s="66" t="s">
        <v>80</v>
      </c>
      <c r="AR8" s="66" t="s">
        <v>135</v>
      </c>
      <c r="AS8" s="66" t="s">
        <v>136</v>
      </c>
      <c r="AT8" s="66" t="s">
        <v>128</v>
      </c>
      <c r="AU8" s="66" t="s">
        <v>84</v>
      </c>
      <c r="AV8" s="66" t="s">
        <v>127</v>
      </c>
      <c r="AW8" s="65">
        <v>44286</v>
      </c>
      <c r="AX8" s="65">
        <v>44295</v>
      </c>
      <c r="AY8" s="65">
        <v>44295</v>
      </c>
      <c r="AZ8" s="66" t="s">
        <v>137</v>
      </c>
      <c r="BA8" s="65">
        <v>44295</v>
      </c>
      <c r="BB8" s="66" t="s">
        <v>138</v>
      </c>
      <c r="BC8" s="66"/>
      <c r="BD8" s="66"/>
      <c r="BE8" s="75" t="s">
        <v>67</v>
      </c>
      <c r="BF8" s="220">
        <v>0</v>
      </c>
      <c r="BG8" s="221">
        <v>97254.399999999994</v>
      </c>
      <c r="BH8" s="226">
        <v>97254.399999999994</v>
      </c>
    </row>
    <row r="9" spans="1:61" s="188" customFormat="1" ht="30" customHeight="1" x14ac:dyDescent="0.25">
      <c r="A9" s="43">
        <v>12</v>
      </c>
      <c r="B9" s="43" t="s">
        <v>139</v>
      </c>
      <c r="C9" s="43"/>
      <c r="D9" s="44">
        <v>1</v>
      </c>
      <c r="E9" s="44"/>
      <c r="F9" s="44"/>
      <c r="G9" s="43" t="s">
        <v>110</v>
      </c>
      <c r="H9" s="47" t="s">
        <v>140</v>
      </c>
      <c r="I9" s="69" t="s">
        <v>141</v>
      </c>
      <c r="J9" s="43"/>
      <c r="K9" s="43"/>
      <c r="L9" s="43" t="s">
        <v>66</v>
      </c>
      <c r="M9" s="43" t="s">
        <v>67</v>
      </c>
      <c r="N9" s="47" t="s">
        <v>68</v>
      </c>
      <c r="O9" s="70"/>
      <c r="P9" s="43"/>
      <c r="Q9" s="70">
        <v>44286</v>
      </c>
      <c r="R9" s="70">
        <v>43922</v>
      </c>
      <c r="S9" s="70">
        <v>44561</v>
      </c>
      <c r="T9" s="76" t="s">
        <v>142</v>
      </c>
      <c r="U9" s="43" t="s">
        <v>90</v>
      </c>
      <c r="V9" s="43" t="s">
        <v>143</v>
      </c>
      <c r="W9" s="43" t="s">
        <v>144</v>
      </c>
      <c r="X9" s="43" t="s">
        <v>145</v>
      </c>
      <c r="Y9" s="77" t="s">
        <v>146</v>
      </c>
      <c r="Z9" s="52"/>
      <c r="AA9" s="78"/>
      <c r="AB9" s="52" t="s">
        <v>105</v>
      </c>
      <c r="AC9" s="52" t="s">
        <v>105</v>
      </c>
      <c r="AD9" s="52" t="s">
        <v>105</v>
      </c>
      <c r="AE9" s="52" t="s">
        <v>105</v>
      </c>
      <c r="AF9" s="47" t="s">
        <v>74</v>
      </c>
      <c r="AG9" s="43" t="s">
        <v>147</v>
      </c>
      <c r="AH9" s="43" t="s">
        <v>148</v>
      </c>
      <c r="AI9" s="43"/>
      <c r="AJ9" s="43"/>
      <c r="AK9" s="73"/>
      <c r="AL9" s="66" t="s">
        <v>77</v>
      </c>
      <c r="AM9" s="66">
        <v>2424122</v>
      </c>
      <c r="AN9" s="65">
        <v>44286</v>
      </c>
      <c r="AO9" s="66" t="s">
        <v>79</v>
      </c>
      <c r="AP9" s="67">
        <v>232758.62068965501</v>
      </c>
      <c r="AQ9" s="66" t="s">
        <v>80</v>
      </c>
      <c r="AR9" s="66" t="s">
        <v>149</v>
      </c>
      <c r="AS9" s="66" t="s">
        <v>150</v>
      </c>
      <c r="AT9" s="66" t="s">
        <v>151</v>
      </c>
      <c r="AU9" s="66" t="s">
        <v>84</v>
      </c>
      <c r="AV9" s="66" t="s">
        <v>141</v>
      </c>
      <c r="AW9" s="65">
        <v>44286</v>
      </c>
      <c r="AX9" s="65">
        <v>44295</v>
      </c>
      <c r="AY9" s="65">
        <v>44295</v>
      </c>
      <c r="AZ9" s="66" t="s">
        <v>152</v>
      </c>
      <c r="BA9" s="65">
        <v>44295</v>
      </c>
      <c r="BB9" s="66" t="s">
        <v>105</v>
      </c>
      <c r="BC9" s="66"/>
      <c r="BD9" s="66"/>
      <c r="BE9" s="75" t="s">
        <v>67</v>
      </c>
      <c r="BF9" s="220">
        <v>0</v>
      </c>
      <c r="BG9" s="221">
        <v>374738.19</v>
      </c>
      <c r="BH9" s="226">
        <v>374738.19</v>
      </c>
    </row>
    <row r="10" spans="1:61" s="188" customFormat="1" ht="30" customHeight="1" x14ac:dyDescent="0.25">
      <c r="A10" s="43">
        <v>15</v>
      </c>
      <c r="B10" s="43" t="s">
        <v>153</v>
      </c>
      <c r="C10" s="43"/>
      <c r="D10" s="44">
        <v>1</v>
      </c>
      <c r="E10" s="44"/>
      <c r="F10" s="44"/>
      <c r="G10" s="43" t="s">
        <v>110</v>
      </c>
      <c r="H10" s="47" t="s">
        <v>154</v>
      </c>
      <c r="I10" s="69" t="s">
        <v>155</v>
      </c>
      <c r="J10" s="43">
        <v>2083708</v>
      </c>
      <c r="K10" s="43"/>
      <c r="L10" s="43" t="s">
        <v>66</v>
      </c>
      <c r="M10" s="43" t="s">
        <v>67</v>
      </c>
      <c r="N10" s="47" t="s">
        <v>68</v>
      </c>
      <c r="O10" s="70"/>
      <c r="P10" s="43"/>
      <c r="Q10" s="70">
        <v>44286</v>
      </c>
      <c r="R10" s="70">
        <v>43936</v>
      </c>
      <c r="S10" s="70">
        <v>44561</v>
      </c>
      <c r="T10" s="76" t="s">
        <v>156</v>
      </c>
      <c r="U10" s="43" t="s">
        <v>71</v>
      </c>
      <c r="V10" s="43" t="s">
        <v>157</v>
      </c>
      <c r="W10" s="76">
        <v>38301</v>
      </c>
      <c r="X10" s="43">
        <v>38300001</v>
      </c>
      <c r="Y10" s="43" t="s">
        <v>158</v>
      </c>
      <c r="Z10" s="52"/>
      <c r="AA10" s="78" t="s">
        <v>159</v>
      </c>
      <c r="AB10" s="52" t="s">
        <v>105</v>
      </c>
      <c r="AC10" s="52" t="s">
        <v>105</v>
      </c>
      <c r="AD10" s="52" t="s">
        <v>105</v>
      </c>
      <c r="AE10" s="52" t="s">
        <v>105</v>
      </c>
      <c r="AF10" s="47" t="s">
        <v>74</v>
      </c>
      <c r="AG10" s="43" t="s">
        <v>160</v>
      </c>
      <c r="AH10" s="43" t="s">
        <v>161</v>
      </c>
      <c r="AI10" s="73" t="s">
        <v>162</v>
      </c>
      <c r="AJ10" s="73" t="s">
        <v>163</v>
      </c>
      <c r="AK10" s="73"/>
      <c r="AL10" s="66" t="s">
        <v>77</v>
      </c>
      <c r="AM10" s="66" t="s">
        <v>164</v>
      </c>
      <c r="AN10" s="65">
        <v>44286</v>
      </c>
      <c r="AO10" s="66" t="s">
        <v>79</v>
      </c>
      <c r="AP10" s="67">
        <v>51724.13</v>
      </c>
      <c r="AQ10" s="66" t="s">
        <v>80</v>
      </c>
      <c r="AR10" s="66" t="s">
        <v>165</v>
      </c>
      <c r="AS10" s="66" t="s">
        <v>166</v>
      </c>
      <c r="AT10" s="66" t="s">
        <v>167</v>
      </c>
      <c r="AU10" s="66" t="s">
        <v>84</v>
      </c>
      <c r="AV10" s="66" t="s">
        <v>155</v>
      </c>
      <c r="AW10" s="65">
        <v>44286</v>
      </c>
      <c r="AX10" s="65">
        <v>44295</v>
      </c>
      <c r="AY10" s="65">
        <v>44295</v>
      </c>
      <c r="AZ10" s="66" t="s">
        <v>168</v>
      </c>
      <c r="BA10" s="65">
        <v>44295</v>
      </c>
      <c r="BB10" s="66" t="s">
        <v>138</v>
      </c>
      <c r="BC10" s="66"/>
      <c r="BD10" s="66"/>
      <c r="BE10" s="75" t="s">
        <v>67</v>
      </c>
      <c r="BF10" s="220">
        <v>0</v>
      </c>
      <c r="BG10" s="221">
        <v>13688</v>
      </c>
      <c r="BH10" s="226">
        <v>13688</v>
      </c>
    </row>
    <row r="11" spans="1:61" s="73" customFormat="1" ht="30" customHeight="1" x14ac:dyDescent="0.3">
      <c r="A11" s="43">
        <v>18</v>
      </c>
      <c r="B11" s="43" t="s">
        <v>169</v>
      </c>
      <c r="C11" s="43"/>
      <c r="D11" s="43"/>
      <c r="E11" s="43">
        <v>1</v>
      </c>
      <c r="F11" s="43"/>
      <c r="G11" s="43" t="s">
        <v>170</v>
      </c>
      <c r="H11" s="43" t="s">
        <v>171</v>
      </c>
      <c r="I11" s="69" t="s">
        <v>172</v>
      </c>
      <c r="J11" s="43">
        <v>2088370</v>
      </c>
      <c r="K11" s="43"/>
      <c r="L11" s="43" t="s">
        <v>66</v>
      </c>
      <c r="M11" s="43" t="s">
        <v>173</v>
      </c>
      <c r="N11" s="47" t="s">
        <v>174</v>
      </c>
      <c r="O11" s="70"/>
      <c r="P11" s="43"/>
      <c r="Q11" s="70">
        <v>44286</v>
      </c>
      <c r="R11" s="70">
        <v>43936</v>
      </c>
      <c r="S11" s="70">
        <v>44561</v>
      </c>
      <c r="T11" s="76" t="s">
        <v>175</v>
      </c>
      <c r="U11" s="43" t="s">
        <v>129</v>
      </c>
      <c r="V11" s="43" t="s">
        <v>176</v>
      </c>
      <c r="W11" s="76">
        <v>32301</v>
      </c>
      <c r="X11" s="43">
        <v>32300001</v>
      </c>
      <c r="Y11" s="43" t="s">
        <v>177</v>
      </c>
      <c r="Z11" s="52"/>
      <c r="AA11" s="78" t="s">
        <v>178</v>
      </c>
      <c r="AB11" s="52" t="s">
        <v>105</v>
      </c>
      <c r="AC11" s="52" t="s">
        <v>105</v>
      </c>
      <c r="AD11" s="52" t="s">
        <v>105</v>
      </c>
      <c r="AE11" s="52" t="s">
        <v>105</v>
      </c>
      <c r="AF11" s="43" t="s">
        <v>179</v>
      </c>
      <c r="AG11" s="43" t="s">
        <v>180</v>
      </c>
      <c r="AH11" s="43" t="s">
        <v>181</v>
      </c>
      <c r="AI11" s="73" t="s">
        <v>182</v>
      </c>
      <c r="AJ11" s="73" t="s">
        <v>183</v>
      </c>
      <c r="AL11" s="66" t="s">
        <v>184</v>
      </c>
      <c r="AM11" s="66">
        <v>2429466</v>
      </c>
      <c r="AN11" s="65">
        <v>44286</v>
      </c>
      <c r="AO11" s="66" t="s">
        <v>79</v>
      </c>
      <c r="AP11" s="67">
        <v>112958.39</v>
      </c>
      <c r="AQ11" s="66" t="s">
        <v>80</v>
      </c>
      <c r="AR11" s="66" t="s">
        <v>81</v>
      </c>
      <c r="AS11" s="66" t="s">
        <v>166</v>
      </c>
      <c r="AT11" s="66" t="s">
        <v>185</v>
      </c>
      <c r="AU11" s="66" t="s">
        <v>84</v>
      </c>
      <c r="AV11" s="66" t="s">
        <v>172</v>
      </c>
      <c r="AW11" s="65">
        <v>44286</v>
      </c>
      <c r="AX11" s="65">
        <v>44296</v>
      </c>
      <c r="AY11" s="65">
        <v>44294</v>
      </c>
      <c r="AZ11" s="66" t="s">
        <v>186</v>
      </c>
      <c r="BA11" s="65">
        <v>44294</v>
      </c>
      <c r="BB11" s="66" t="s">
        <v>123</v>
      </c>
      <c r="BC11" s="66"/>
      <c r="BD11" s="66"/>
      <c r="BE11" s="75" t="s">
        <v>173</v>
      </c>
      <c r="BF11" s="222">
        <v>0</v>
      </c>
      <c r="BG11" s="221">
        <v>119582.84</v>
      </c>
      <c r="BH11" s="226">
        <v>119582.84</v>
      </c>
      <c r="BI11" s="189"/>
    </row>
    <row r="12" spans="1:61" s="188" customFormat="1" ht="30" customHeight="1" x14ac:dyDescent="0.2">
      <c r="A12" s="73">
        <v>26</v>
      </c>
      <c r="B12" s="79" t="s">
        <v>187</v>
      </c>
      <c r="C12" s="73"/>
      <c r="D12" s="80"/>
      <c r="E12" s="80"/>
      <c r="F12" s="80">
        <v>1</v>
      </c>
      <c r="G12" s="73" t="s">
        <v>99</v>
      </c>
      <c r="H12" s="73" t="s">
        <v>188</v>
      </c>
      <c r="I12" s="81" t="s">
        <v>189</v>
      </c>
      <c r="J12" s="73">
        <v>2150939</v>
      </c>
      <c r="K12" s="73">
        <v>2367120</v>
      </c>
      <c r="L12" s="80" t="s">
        <v>190</v>
      </c>
      <c r="M12" s="73" t="s">
        <v>67</v>
      </c>
      <c r="N12" s="74" t="s">
        <v>191</v>
      </c>
      <c r="O12" s="82">
        <v>44063</v>
      </c>
      <c r="P12" s="83" t="s">
        <v>192</v>
      </c>
      <c r="Q12" s="82">
        <v>44077</v>
      </c>
      <c r="R12" s="82">
        <v>44080</v>
      </c>
      <c r="S12" s="82">
        <v>44444</v>
      </c>
      <c r="T12" s="84" t="s">
        <v>193</v>
      </c>
      <c r="U12" s="73" t="s">
        <v>71</v>
      </c>
      <c r="V12" s="73" t="s">
        <v>194</v>
      </c>
      <c r="W12" s="84">
        <v>39602</v>
      </c>
      <c r="X12" s="73">
        <v>39602002</v>
      </c>
      <c r="Y12" s="73" t="s">
        <v>195</v>
      </c>
      <c r="Z12" s="54"/>
      <c r="AA12" s="85" t="s">
        <v>196</v>
      </c>
      <c r="AB12" s="54"/>
      <c r="AC12" s="54"/>
      <c r="AD12" s="54">
        <v>167280</v>
      </c>
      <c r="AE12" s="54">
        <v>194044.79999999999</v>
      </c>
      <c r="AF12" s="73" t="s">
        <v>197</v>
      </c>
      <c r="AG12" s="54" t="s">
        <v>198</v>
      </c>
      <c r="AH12" s="55" t="s">
        <v>199</v>
      </c>
      <c r="AI12" s="55"/>
      <c r="AJ12" s="86"/>
      <c r="AK12" s="55"/>
      <c r="AL12" s="54" t="s">
        <v>106</v>
      </c>
      <c r="AM12" s="85" t="s">
        <v>106</v>
      </c>
      <c r="AN12" s="82" t="s">
        <v>106</v>
      </c>
      <c r="AO12" s="80" t="s">
        <v>106</v>
      </c>
      <c r="AP12" s="54" t="s">
        <v>106</v>
      </c>
      <c r="AQ12" s="87" t="s">
        <v>106</v>
      </c>
      <c r="AR12" s="73" t="s">
        <v>106</v>
      </c>
      <c r="AS12" s="55" t="s">
        <v>106</v>
      </c>
      <c r="AT12" s="73" t="s">
        <v>106</v>
      </c>
      <c r="AU12" s="73" t="s">
        <v>106</v>
      </c>
      <c r="AV12" s="73" t="s">
        <v>106</v>
      </c>
      <c r="AW12" s="82" t="s">
        <v>106</v>
      </c>
      <c r="AX12" s="82" t="s">
        <v>106</v>
      </c>
      <c r="AY12" s="82" t="s">
        <v>106</v>
      </c>
      <c r="AZ12" s="87" t="s">
        <v>106</v>
      </c>
      <c r="BA12" s="82" t="s">
        <v>106</v>
      </c>
      <c r="BB12" s="82" t="s">
        <v>106</v>
      </c>
      <c r="BC12" s="73" t="s">
        <v>106</v>
      </c>
      <c r="BD12" s="82" t="s">
        <v>106</v>
      </c>
      <c r="BE12" s="88" t="s">
        <v>106</v>
      </c>
      <c r="BF12" s="221">
        <v>194044.79999999999</v>
      </c>
      <c r="BG12" s="221">
        <v>0</v>
      </c>
      <c r="BH12" s="226">
        <v>194044.79999999999</v>
      </c>
    </row>
    <row r="13" spans="1:61" s="188" customFormat="1" ht="30" customHeight="1" x14ac:dyDescent="0.2">
      <c r="A13" s="73">
        <v>27</v>
      </c>
      <c r="B13" s="79" t="s">
        <v>200</v>
      </c>
      <c r="C13" s="73"/>
      <c r="D13" s="80">
        <v>1</v>
      </c>
      <c r="E13" s="80"/>
      <c r="F13" s="80"/>
      <c r="G13" s="73" t="s">
        <v>110</v>
      </c>
      <c r="H13" s="89" t="s">
        <v>201</v>
      </c>
      <c r="I13" s="81" t="s">
        <v>202</v>
      </c>
      <c r="J13" s="73">
        <v>2153213</v>
      </c>
      <c r="K13" s="73"/>
      <c r="L13" s="80" t="s">
        <v>190</v>
      </c>
      <c r="M13" s="73" t="s">
        <v>203</v>
      </c>
      <c r="N13" s="74" t="s">
        <v>204</v>
      </c>
      <c r="O13" s="82" t="s">
        <v>205</v>
      </c>
      <c r="P13" s="83" t="s">
        <v>206</v>
      </c>
      <c r="Q13" s="82">
        <v>44124</v>
      </c>
      <c r="R13" s="82">
        <v>44120</v>
      </c>
      <c r="S13" s="82">
        <v>44484</v>
      </c>
      <c r="T13" s="73" t="s">
        <v>207</v>
      </c>
      <c r="U13" s="73" t="s">
        <v>90</v>
      </c>
      <c r="V13" s="73" t="s">
        <v>208</v>
      </c>
      <c r="W13" s="84" t="s">
        <v>209</v>
      </c>
      <c r="X13" s="73"/>
      <c r="Y13" s="73"/>
      <c r="Z13" s="54"/>
      <c r="AA13" s="90" t="s">
        <v>210</v>
      </c>
      <c r="AB13" s="54">
        <v>9871572.2413793113</v>
      </c>
      <c r="AC13" s="54">
        <v>11451023.800000001</v>
      </c>
      <c r="AD13" s="54">
        <v>24678930.603448279</v>
      </c>
      <c r="AE13" s="54">
        <v>28627559.5</v>
      </c>
      <c r="AF13" s="73" t="s">
        <v>211</v>
      </c>
      <c r="AG13" s="91" t="s">
        <v>212</v>
      </c>
      <c r="AH13" s="55" t="s">
        <v>213</v>
      </c>
      <c r="AI13" s="55"/>
      <c r="AJ13" s="86"/>
      <c r="AK13" s="55"/>
      <c r="AL13" s="67" t="s">
        <v>214</v>
      </c>
      <c r="AM13" s="62" t="s">
        <v>215</v>
      </c>
      <c r="AN13" s="63">
        <v>44124</v>
      </c>
      <c r="AO13" s="64" t="s">
        <v>79</v>
      </c>
      <c r="AP13" s="61">
        <v>2467893.06</v>
      </c>
      <c r="AQ13" s="65" t="s">
        <v>80</v>
      </c>
      <c r="AR13" s="66" t="s">
        <v>216</v>
      </c>
      <c r="AS13" s="67" t="s">
        <v>217</v>
      </c>
      <c r="AT13" s="66" t="s">
        <v>218</v>
      </c>
      <c r="AU13" s="66" t="s">
        <v>84</v>
      </c>
      <c r="AV13" s="66" t="s">
        <v>202</v>
      </c>
      <c r="AW13" s="63">
        <v>44124</v>
      </c>
      <c r="AX13" s="63">
        <v>44134</v>
      </c>
      <c r="AY13" s="63">
        <v>44124</v>
      </c>
      <c r="AZ13" s="65" t="s">
        <v>219</v>
      </c>
      <c r="BA13" s="63">
        <v>44126</v>
      </c>
      <c r="BB13" s="63"/>
      <c r="BC13" s="66"/>
      <c r="BD13" s="63"/>
      <c r="BE13" s="68" t="s">
        <v>203</v>
      </c>
      <c r="BF13" s="221">
        <v>0</v>
      </c>
      <c r="BG13" s="221">
        <v>15027781.07</v>
      </c>
      <c r="BH13" s="226">
        <f>+BG13</f>
        <v>15027781.07</v>
      </c>
    </row>
    <row r="14" spans="1:61" s="188" customFormat="1" ht="30" customHeight="1" x14ac:dyDescent="0.25">
      <c r="A14" s="73">
        <v>28</v>
      </c>
      <c r="B14" s="79" t="s">
        <v>220</v>
      </c>
      <c r="C14" s="73"/>
      <c r="D14" s="80"/>
      <c r="E14" s="80"/>
      <c r="F14" s="80">
        <v>1</v>
      </c>
      <c r="G14" s="73" t="s">
        <v>99</v>
      </c>
      <c r="H14" s="74" t="s">
        <v>221</v>
      </c>
      <c r="I14" s="81" t="s">
        <v>222</v>
      </c>
      <c r="J14" s="73">
        <v>2153720</v>
      </c>
      <c r="K14" s="73">
        <v>2367096</v>
      </c>
      <c r="L14" s="80" t="s">
        <v>223</v>
      </c>
      <c r="M14" s="73" t="s">
        <v>173</v>
      </c>
      <c r="N14" s="74" t="s">
        <v>174</v>
      </c>
      <c r="O14" s="82">
        <v>44074</v>
      </c>
      <c r="P14" s="83" t="s">
        <v>192</v>
      </c>
      <c r="Q14" s="82">
        <v>44088</v>
      </c>
      <c r="R14" s="82">
        <v>44075</v>
      </c>
      <c r="S14" s="82">
        <v>44439</v>
      </c>
      <c r="T14" s="84" t="s">
        <v>224</v>
      </c>
      <c r="U14" s="73" t="s">
        <v>129</v>
      </c>
      <c r="V14" s="73" t="s">
        <v>225</v>
      </c>
      <c r="W14" s="84" t="s">
        <v>226</v>
      </c>
      <c r="X14" s="73">
        <v>32700003</v>
      </c>
      <c r="Y14" s="73" t="s">
        <v>227</v>
      </c>
      <c r="Z14" s="54"/>
      <c r="AA14" s="87" t="s">
        <v>228</v>
      </c>
      <c r="AB14" s="54"/>
      <c r="AC14" s="54"/>
      <c r="AD14" s="54">
        <v>195000</v>
      </c>
      <c r="AE14" s="54">
        <v>226200</v>
      </c>
      <c r="AF14" s="74" t="s">
        <v>179</v>
      </c>
      <c r="AG14" s="54" t="s">
        <v>229</v>
      </c>
      <c r="AH14" s="55" t="s">
        <v>230</v>
      </c>
      <c r="AI14" s="55"/>
      <c r="AJ14" s="86" t="s">
        <v>231</v>
      </c>
      <c r="AK14" s="55"/>
      <c r="AL14" s="61" t="s">
        <v>77</v>
      </c>
      <c r="AM14" s="62" t="s">
        <v>232</v>
      </c>
      <c r="AN14" s="63">
        <v>44088</v>
      </c>
      <c r="AO14" s="64" t="s">
        <v>79</v>
      </c>
      <c r="AP14" s="61">
        <v>19500</v>
      </c>
      <c r="AQ14" s="65" t="s">
        <v>80</v>
      </c>
      <c r="AR14" s="66" t="s">
        <v>81</v>
      </c>
      <c r="AS14" s="67" t="s">
        <v>233</v>
      </c>
      <c r="AT14" s="66" t="s">
        <v>224</v>
      </c>
      <c r="AU14" s="66" t="s">
        <v>84</v>
      </c>
      <c r="AV14" s="66" t="s">
        <v>222</v>
      </c>
      <c r="AW14" s="63">
        <v>44088</v>
      </c>
      <c r="AX14" s="63">
        <v>44098</v>
      </c>
      <c r="AY14" s="63">
        <v>44097</v>
      </c>
      <c r="AZ14" s="65" t="s">
        <v>234</v>
      </c>
      <c r="BA14" s="63">
        <v>44097</v>
      </c>
      <c r="BB14" s="63"/>
      <c r="BC14" s="66"/>
      <c r="BD14" s="63"/>
      <c r="BE14" s="68" t="s">
        <v>173</v>
      </c>
      <c r="BF14" s="220">
        <v>0</v>
      </c>
      <c r="BG14" s="221">
        <v>226200</v>
      </c>
      <c r="BH14" s="226">
        <v>226200</v>
      </c>
    </row>
    <row r="15" spans="1:61" s="188" customFormat="1" ht="30" customHeight="1" x14ac:dyDescent="0.25">
      <c r="A15" s="73">
        <v>35</v>
      </c>
      <c r="B15" s="79" t="s">
        <v>255</v>
      </c>
      <c r="C15" s="73"/>
      <c r="D15" s="80">
        <v>1</v>
      </c>
      <c r="E15" s="80"/>
      <c r="F15" s="80"/>
      <c r="G15" s="73" t="s">
        <v>256</v>
      </c>
      <c r="H15" s="74" t="s">
        <v>257</v>
      </c>
      <c r="I15" s="81" t="s">
        <v>258</v>
      </c>
      <c r="J15" s="73">
        <v>2205009</v>
      </c>
      <c r="K15" s="73"/>
      <c r="L15" s="80"/>
      <c r="M15" s="73" t="s">
        <v>173</v>
      </c>
      <c r="N15" s="74" t="s">
        <v>174</v>
      </c>
      <c r="O15" s="82">
        <v>44209</v>
      </c>
      <c r="P15" s="83" t="s">
        <v>69</v>
      </c>
      <c r="Q15" s="82">
        <v>43857</v>
      </c>
      <c r="R15" s="82">
        <v>44216</v>
      </c>
      <c r="S15" s="82">
        <v>44670</v>
      </c>
      <c r="T15" s="84" t="s">
        <v>259</v>
      </c>
      <c r="U15" s="73" t="s">
        <v>71</v>
      </c>
      <c r="V15" s="79" t="s">
        <v>260</v>
      </c>
      <c r="W15" s="94" t="s">
        <v>261</v>
      </c>
      <c r="X15" s="73"/>
      <c r="Y15" s="73" t="s">
        <v>115</v>
      </c>
      <c r="Z15" s="54"/>
      <c r="AA15" s="87"/>
      <c r="AB15" s="54"/>
      <c r="AC15" s="54"/>
      <c r="AD15" s="54">
        <v>2199775</v>
      </c>
      <c r="AE15" s="54">
        <v>2551739</v>
      </c>
      <c r="AF15" s="74" t="s">
        <v>240</v>
      </c>
      <c r="AG15" s="54"/>
      <c r="AH15" s="74"/>
      <c r="AI15" s="55"/>
      <c r="AJ15" s="86"/>
      <c r="AK15" s="55"/>
      <c r="AL15" s="67" t="s">
        <v>77</v>
      </c>
      <c r="AM15" s="62" t="s">
        <v>262</v>
      </c>
      <c r="AN15" s="65">
        <v>44223</v>
      </c>
      <c r="AO15" s="67" t="s">
        <v>79</v>
      </c>
      <c r="AP15" s="67">
        <v>219977.5</v>
      </c>
      <c r="AQ15" s="67" t="s">
        <v>80</v>
      </c>
      <c r="AR15" s="67" t="s">
        <v>263</v>
      </c>
      <c r="AS15" s="67" t="s">
        <v>264</v>
      </c>
      <c r="AT15" s="67" t="s">
        <v>265</v>
      </c>
      <c r="AU15" s="67" t="s">
        <v>84</v>
      </c>
      <c r="AV15" s="67" t="s">
        <v>258</v>
      </c>
      <c r="AW15" s="65">
        <v>44223</v>
      </c>
      <c r="AX15" s="65">
        <v>44232</v>
      </c>
      <c r="AY15" s="63">
        <v>44229</v>
      </c>
      <c r="AZ15" s="67" t="s">
        <v>266</v>
      </c>
      <c r="BA15" s="63">
        <v>44229</v>
      </c>
      <c r="BB15" s="67"/>
      <c r="BC15" s="67"/>
      <c r="BD15" s="67"/>
      <c r="BE15" s="97" t="s">
        <v>173</v>
      </c>
      <c r="BF15" s="220">
        <v>0</v>
      </c>
      <c r="BG15" s="221">
        <v>0</v>
      </c>
      <c r="BH15" s="226">
        <v>0</v>
      </c>
    </row>
    <row r="16" spans="1:61" s="188" customFormat="1" ht="30" customHeight="1" x14ac:dyDescent="0.2">
      <c r="A16" s="73">
        <v>37</v>
      </c>
      <c r="B16" s="79" t="s">
        <v>281</v>
      </c>
      <c r="C16" s="73"/>
      <c r="D16" s="80"/>
      <c r="E16" s="80"/>
      <c r="F16" s="80">
        <v>1</v>
      </c>
      <c r="G16" s="73" t="s">
        <v>268</v>
      </c>
      <c r="H16" s="73" t="s">
        <v>282</v>
      </c>
      <c r="I16" s="81" t="s">
        <v>283</v>
      </c>
      <c r="J16" s="73">
        <v>2205664</v>
      </c>
      <c r="K16" s="73">
        <v>2426074</v>
      </c>
      <c r="L16" s="80" t="s">
        <v>66</v>
      </c>
      <c r="M16" s="73" t="s">
        <v>67</v>
      </c>
      <c r="N16" s="74" t="s">
        <v>284</v>
      </c>
      <c r="O16" s="82">
        <v>44179</v>
      </c>
      <c r="P16" s="83" t="s">
        <v>285</v>
      </c>
      <c r="Q16" s="82">
        <v>44194</v>
      </c>
      <c r="R16" s="82">
        <v>44180</v>
      </c>
      <c r="S16" s="82">
        <v>44377</v>
      </c>
      <c r="T16" s="84" t="s">
        <v>286</v>
      </c>
      <c r="U16" s="73" t="s">
        <v>90</v>
      </c>
      <c r="V16" s="79" t="s">
        <v>287</v>
      </c>
      <c r="W16" s="73">
        <v>33104</v>
      </c>
      <c r="X16" s="73"/>
      <c r="Y16" s="73" t="s">
        <v>288</v>
      </c>
      <c r="Z16" s="54"/>
      <c r="AA16" s="87"/>
      <c r="AB16" s="54">
        <v>172252.00000000003</v>
      </c>
      <c r="AC16" s="54">
        <v>199812.32</v>
      </c>
      <c r="AD16" s="54">
        <v>430630</v>
      </c>
      <c r="AE16" s="54">
        <v>499530.8</v>
      </c>
      <c r="AF16" s="74"/>
      <c r="AG16" s="54"/>
      <c r="AH16" s="55"/>
      <c r="AI16" s="55"/>
      <c r="AJ16" s="86"/>
      <c r="AK16" s="55"/>
      <c r="AL16" s="67" t="s">
        <v>77</v>
      </c>
      <c r="AM16" s="62" t="s">
        <v>289</v>
      </c>
      <c r="AN16" s="65">
        <v>44194</v>
      </c>
      <c r="AO16" s="67" t="s">
        <v>79</v>
      </c>
      <c r="AP16" s="67">
        <v>43063</v>
      </c>
      <c r="AQ16" s="67" t="s">
        <v>80</v>
      </c>
      <c r="AR16" s="67" t="s">
        <v>290</v>
      </c>
      <c r="AS16" s="67" t="s">
        <v>291</v>
      </c>
      <c r="AT16" s="67" t="s">
        <v>286</v>
      </c>
      <c r="AU16" s="67" t="s">
        <v>84</v>
      </c>
      <c r="AV16" s="67" t="s">
        <v>283</v>
      </c>
      <c r="AW16" s="65">
        <v>44194</v>
      </c>
      <c r="AX16" s="65">
        <v>44204</v>
      </c>
      <c r="AY16" s="63">
        <v>44201</v>
      </c>
      <c r="AZ16" s="67" t="s">
        <v>292</v>
      </c>
      <c r="BA16" s="65">
        <v>44201</v>
      </c>
      <c r="BB16" s="67"/>
      <c r="BC16" s="67"/>
      <c r="BD16" s="67"/>
      <c r="BE16" s="97" t="s">
        <v>67</v>
      </c>
      <c r="BF16" s="221">
        <v>99906.16</v>
      </c>
      <c r="BG16" s="221">
        <v>249765.4</v>
      </c>
      <c r="BH16" s="226">
        <v>349671.56</v>
      </c>
    </row>
    <row r="17" spans="1:60" ht="25.05" customHeight="1" x14ac:dyDescent="0.3">
      <c r="A17" s="43">
        <v>6</v>
      </c>
      <c r="B17" s="43" t="s">
        <v>475</v>
      </c>
      <c r="C17" s="43"/>
      <c r="D17" s="44"/>
      <c r="E17" s="44">
        <v>1</v>
      </c>
      <c r="F17" s="44"/>
      <c r="G17" s="43" t="s">
        <v>170</v>
      </c>
      <c r="H17" s="47" t="s">
        <v>476</v>
      </c>
      <c r="I17" s="45" t="s">
        <v>483</v>
      </c>
      <c r="J17" s="44">
        <v>2042212</v>
      </c>
      <c r="K17" s="46"/>
      <c r="L17" s="44" t="s">
        <v>66</v>
      </c>
      <c r="M17" s="43" t="s">
        <v>67</v>
      </c>
      <c r="N17" s="47" t="s">
        <v>68</v>
      </c>
      <c r="O17" s="48"/>
      <c r="P17" s="191"/>
      <c r="Q17" s="48">
        <v>44194</v>
      </c>
      <c r="R17" s="48">
        <v>44197</v>
      </c>
      <c r="S17" s="49">
        <v>44286</v>
      </c>
      <c r="T17" s="43" t="s">
        <v>395</v>
      </c>
      <c r="U17" s="43" t="s">
        <v>129</v>
      </c>
      <c r="V17" s="43" t="s">
        <v>477</v>
      </c>
      <c r="W17" s="43">
        <v>35801</v>
      </c>
      <c r="X17" s="43">
        <v>35800001</v>
      </c>
      <c r="Y17" s="43"/>
      <c r="Z17" s="51"/>
      <c r="AA17" s="48"/>
      <c r="AB17" s="52" t="s">
        <v>105</v>
      </c>
      <c r="AC17" s="52" t="s">
        <v>105</v>
      </c>
      <c r="AD17" s="52" t="s">
        <v>105</v>
      </c>
      <c r="AE17" s="52" t="s">
        <v>105</v>
      </c>
      <c r="AF17" s="53" t="s">
        <v>74</v>
      </c>
      <c r="AG17" s="51" t="s">
        <v>478</v>
      </c>
      <c r="AH17" s="52" t="s">
        <v>479</v>
      </c>
      <c r="AI17" s="55"/>
      <c r="AJ17" s="55"/>
      <c r="AK17" s="55" t="s">
        <v>484</v>
      </c>
      <c r="AL17" s="51" t="s">
        <v>77</v>
      </c>
      <c r="AM17" s="190" t="s">
        <v>480</v>
      </c>
      <c r="AN17" s="48">
        <v>44200</v>
      </c>
      <c r="AO17" s="44" t="s">
        <v>79</v>
      </c>
      <c r="AP17" s="51">
        <v>186206.9</v>
      </c>
      <c r="AQ17" s="70" t="s">
        <v>80</v>
      </c>
      <c r="AR17" s="43" t="s">
        <v>481</v>
      </c>
      <c r="AS17" s="52" t="s">
        <v>485</v>
      </c>
      <c r="AT17" s="43" t="s">
        <v>395</v>
      </c>
      <c r="AU17" s="43" t="s">
        <v>84</v>
      </c>
      <c r="AV17" s="58" t="s">
        <v>483</v>
      </c>
      <c r="AW17" s="48">
        <v>44194</v>
      </c>
      <c r="AX17" s="48">
        <v>44204</v>
      </c>
      <c r="AY17" s="48">
        <v>44200</v>
      </c>
      <c r="AZ17" s="70" t="s">
        <v>486</v>
      </c>
      <c r="BA17" s="48">
        <v>44200</v>
      </c>
      <c r="BB17" s="70" t="s">
        <v>138</v>
      </c>
      <c r="BC17" s="43"/>
      <c r="BD17" s="70" t="s">
        <v>482</v>
      </c>
      <c r="BE17" s="48" t="s">
        <v>67</v>
      </c>
      <c r="BF17" s="221">
        <v>0</v>
      </c>
      <c r="BG17" s="221">
        <v>384998.70999999996</v>
      </c>
      <c r="BH17" s="226">
        <v>384998.70999999996</v>
      </c>
    </row>
    <row r="18" spans="1:60" ht="33" customHeight="1" x14ac:dyDescent="0.3">
      <c r="A18" s="43">
        <v>4</v>
      </c>
      <c r="B18" s="43" t="s">
        <v>109</v>
      </c>
      <c r="C18" s="43"/>
      <c r="D18" s="44">
        <v>1</v>
      </c>
      <c r="E18" s="44"/>
      <c r="F18" s="44"/>
      <c r="G18" s="43" t="s">
        <v>110</v>
      </c>
      <c r="H18" s="57" t="s">
        <v>111</v>
      </c>
      <c r="I18" s="45" t="s">
        <v>487</v>
      </c>
      <c r="J18" s="43"/>
      <c r="K18" s="58"/>
      <c r="L18" s="44" t="s">
        <v>66</v>
      </c>
      <c r="M18" s="43" t="s">
        <v>67</v>
      </c>
      <c r="N18" s="47" t="s">
        <v>68</v>
      </c>
      <c r="O18" s="48"/>
      <c r="P18" s="59"/>
      <c r="Q18" s="48">
        <v>44194</v>
      </c>
      <c r="R18" s="48">
        <v>44197</v>
      </c>
      <c r="S18" s="49">
        <v>44286</v>
      </c>
      <c r="T18" s="69" t="s">
        <v>113</v>
      </c>
      <c r="U18" s="43" t="s">
        <v>71</v>
      </c>
      <c r="V18" s="43" t="s">
        <v>114</v>
      </c>
      <c r="W18" s="43">
        <v>33903</v>
      </c>
      <c r="X18" s="43">
        <v>33900012</v>
      </c>
      <c r="Y18" s="43" t="s">
        <v>115</v>
      </c>
      <c r="Z18" s="51"/>
      <c r="AA18" s="48"/>
      <c r="AB18" s="52" t="s">
        <v>105</v>
      </c>
      <c r="AC18" s="52" t="s">
        <v>105</v>
      </c>
      <c r="AD18" s="52" t="s">
        <v>105</v>
      </c>
      <c r="AE18" s="52" t="s">
        <v>105</v>
      </c>
      <c r="AF18" s="53" t="s">
        <v>74</v>
      </c>
      <c r="AG18" s="51" t="s">
        <v>116</v>
      </c>
      <c r="AH18" s="60" t="s">
        <v>117</v>
      </c>
      <c r="AI18" s="55"/>
      <c r="AJ18" s="55"/>
      <c r="AK18" s="55"/>
      <c r="AL18" s="61" t="s">
        <v>77</v>
      </c>
      <c r="AM18" s="62" t="s">
        <v>118</v>
      </c>
      <c r="AN18" s="63">
        <v>44200</v>
      </c>
      <c r="AO18" s="64" t="s">
        <v>79</v>
      </c>
      <c r="AP18" s="61">
        <v>129310.34</v>
      </c>
      <c r="AQ18" s="65" t="s">
        <v>80</v>
      </c>
      <c r="AR18" s="66" t="s">
        <v>119</v>
      </c>
      <c r="AS18" s="67" t="s">
        <v>485</v>
      </c>
      <c r="AT18" s="66" t="s">
        <v>121</v>
      </c>
      <c r="AU18" s="66" t="s">
        <v>84</v>
      </c>
      <c r="AV18" s="192" t="s">
        <v>487</v>
      </c>
      <c r="AW18" s="63">
        <v>44194</v>
      </c>
      <c r="AX18" s="63">
        <v>44204</v>
      </c>
      <c r="AY18" s="63">
        <v>44203</v>
      </c>
      <c r="AZ18" s="65" t="s">
        <v>488</v>
      </c>
      <c r="BA18" s="63">
        <v>44203</v>
      </c>
      <c r="BB18" s="65" t="s">
        <v>123</v>
      </c>
      <c r="BC18" s="66"/>
      <c r="BD18" s="63"/>
      <c r="BE18" s="63" t="s">
        <v>67</v>
      </c>
      <c r="BF18" s="221">
        <v>0</v>
      </c>
      <c r="BG18" s="221">
        <v>196033.26</v>
      </c>
      <c r="BH18" s="226">
        <v>196033.26</v>
      </c>
    </row>
    <row r="19" spans="1:60" ht="30" customHeight="1" x14ac:dyDescent="0.3">
      <c r="A19" s="43">
        <v>12</v>
      </c>
      <c r="B19" s="43" t="s">
        <v>139</v>
      </c>
      <c r="C19" s="43"/>
      <c r="D19" s="44">
        <v>1</v>
      </c>
      <c r="E19" s="44"/>
      <c r="F19" s="44"/>
      <c r="G19" s="43" t="s">
        <v>110</v>
      </c>
      <c r="H19" s="47" t="s">
        <v>140</v>
      </c>
      <c r="I19" s="69" t="s">
        <v>489</v>
      </c>
      <c r="J19" s="43"/>
      <c r="K19" s="43"/>
      <c r="L19" s="43" t="s">
        <v>66</v>
      </c>
      <c r="M19" s="43" t="s">
        <v>67</v>
      </c>
      <c r="N19" s="47" t="s">
        <v>68</v>
      </c>
      <c r="O19" s="70"/>
      <c r="P19" s="43"/>
      <c r="Q19" s="70">
        <v>44194</v>
      </c>
      <c r="R19" s="70">
        <v>44197</v>
      </c>
      <c r="S19" s="70">
        <v>44286</v>
      </c>
      <c r="T19" s="43" t="s">
        <v>142</v>
      </c>
      <c r="U19" s="43" t="s">
        <v>90</v>
      </c>
      <c r="V19" s="43" t="s">
        <v>143</v>
      </c>
      <c r="W19" s="43" t="s">
        <v>144</v>
      </c>
      <c r="X19" s="43" t="s">
        <v>145</v>
      </c>
      <c r="Y19" s="77" t="s">
        <v>146</v>
      </c>
      <c r="Z19" s="52"/>
      <c r="AA19" s="78"/>
      <c r="AB19" s="52" t="s">
        <v>105</v>
      </c>
      <c r="AC19" s="52" t="s">
        <v>105</v>
      </c>
      <c r="AD19" s="52" t="s">
        <v>105</v>
      </c>
      <c r="AE19" s="52" t="s">
        <v>105</v>
      </c>
      <c r="AF19" s="47" t="s">
        <v>74</v>
      </c>
      <c r="AG19" s="43" t="s">
        <v>147</v>
      </c>
      <c r="AH19" s="43" t="s">
        <v>148</v>
      </c>
      <c r="AI19" s="43"/>
      <c r="AJ19" s="43"/>
      <c r="AK19" s="73"/>
      <c r="AL19" s="192" t="s">
        <v>77</v>
      </c>
      <c r="AM19" s="66">
        <v>2424122</v>
      </c>
      <c r="AN19" s="65">
        <v>44194</v>
      </c>
      <c r="AO19" s="66" t="s">
        <v>79</v>
      </c>
      <c r="AP19" s="67">
        <v>232758.62068965501</v>
      </c>
      <c r="AQ19" s="66" t="s">
        <v>80</v>
      </c>
      <c r="AR19" s="66" t="s">
        <v>149</v>
      </c>
      <c r="AS19" s="66" t="s">
        <v>490</v>
      </c>
      <c r="AT19" s="66" t="s">
        <v>151</v>
      </c>
      <c r="AU19" s="66" t="s">
        <v>84</v>
      </c>
      <c r="AV19" s="66" t="s">
        <v>489</v>
      </c>
      <c r="AW19" s="65">
        <v>44194</v>
      </c>
      <c r="AX19" s="65">
        <v>44204</v>
      </c>
      <c r="AY19" s="65">
        <v>44204</v>
      </c>
      <c r="AZ19" s="66" t="s">
        <v>491</v>
      </c>
      <c r="BA19" s="65">
        <v>44217</v>
      </c>
      <c r="BB19" s="66" t="s">
        <v>105</v>
      </c>
      <c r="BC19" s="66"/>
      <c r="BD19" s="66"/>
      <c r="BE19" s="66" t="s">
        <v>67</v>
      </c>
      <c r="BF19" s="221">
        <v>0</v>
      </c>
      <c r="BG19" s="221">
        <v>230802.43</v>
      </c>
      <c r="BH19" s="226">
        <v>230802.43</v>
      </c>
    </row>
    <row r="20" spans="1:60" ht="25.05" customHeight="1" x14ac:dyDescent="0.3">
      <c r="A20" s="43">
        <v>22</v>
      </c>
      <c r="B20" s="69" t="s">
        <v>493</v>
      </c>
      <c r="C20" s="43"/>
      <c r="D20" s="44">
        <v>1</v>
      </c>
      <c r="E20" s="44"/>
      <c r="F20" s="44"/>
      <c r="G20" s="43" t="s">
        <v>110</v>
      </c>
      <c r="H20" s="43" t="s">
        <v>494</v>
      </c>
      <c r="I20" s="193" t="s">
        <v>495</v>
      </c>
      <c r="J20" s="43"/>
      <c r="K20" s="43"/>
      <c r="L20" s="44" t="s">
        <v>66</v>
      </c>
      <c r="M20" s="43" t="s">
        <v>67</v>
      </c>
      <c r="N20" s="47" t="s">
        <v>68</v>
      </c>
      <c r="O20" s="48"/>
      <c r="P20" s="59"/>
      <c r="Q20" s="48"/>
      <c r="R20" s="48">
        <v>44197</v>
      </c>
      <c r="S20" s="48">
        <v>44286</v>
      </c>
      <c r="T20" s="69" t="s">
        <v>412</v>
      </c>
      <c r="U20" s="43" t="s">
        <v>90</v>
      </c>
      <c r="V20" s="43" t="s">
        <v>496</v>
      </c>
      <c r="W20" s="43">
        <v>35101</v>
      </c>
      <c r="X20" s="43">
        <v>35100001</v>
      </c>
      <c r="Y20" s="43" t="s">
        <v>497</v>
      </c>
      <c r="Z20" s="51"/>
      <c r="AA20" s="190"/>
      <c r="AB20" s="51"/>
      <c r="AC20" s="51"/>
      <c r="AD20" s="51" t="e">
        <f>+AE20/1.16</f>
        <v>#VALUE!</v>
      </c>
      <c r="AE20" s="51" t="e">
        <f>+AE19*0.2</f>
        <v>#VALUE!</v>
      </c>
      <c r="AF20" s="47" t="s">
        <v>74</v>
      </c>
      <c r="AG20" s="51" t="s">
        <v>498</v>
      </c>
      <c r="AH20" s="52" t="s">
        <v>499</v>
      </c>
      <c r="AI20" s="55"/>
      <c r="AJ20" s="55"/>
      <c r="AK20" s="55"/>
      <c r="AL20" s="61" t="s">
        <v>77</v>
      </c>
      <c r="AM20" s="62">
        <v>2451867</v>
      </c>
      <c r="AN20" s="63">
        <v>44204</v>
      </c>
      <c r="AO20" s="64" t="s">
        <v>79</v>
      </c>
      <c r="AP20" s="61">
        <f>+AP19+AC20</f>
        <v>232758.62068965501</v>
      </c>
      <c r="AQ20" s="65" t="s">
        <v>80</v>
      </c>
      <c r="AR20" s="66" t="s">
        <v>290</v>
      </c>
      <c r="AS20" s="67" t="s">
        <v>500</v>
      </c>
      <c r="AT20" s="66" t="s">
        <v>412</v>
      </c>
      <c r="AU20" s="66" t="s">
        <v>84</v>
      </c>
      <c r="AV20" s="66" t="s">
        <v>495</v>
      </c>
      <c r="AW20" s="63">
        <v>44194</v>
      </c>
      <c r="AX20" s="63">
        <v>44204</v>
      </c>
      <c r="AY20" s="63">
        <v>44204</v>
      </c>
      <c r="AZ20" s="65" t="s">
        <v>501</v>
      </c>
      <c r="BA20" s="63">
        <v>44204</v>
      </c>
      <c r="BB20" s="65" t="s">
        <v>502</v>
      </c>
      <c r="BC20" s="66"/>
      <c r="BD20" s="63"/>
      <c r="BE20" s="63" t="s">
        <v>67</v>
      </c>
      <c r="BF20" s="221">
        <v>0</v>
      </c>
      <c r="BG20" s="221">
        <v>369996.49</v>
      </c>
      <c r="BH20" s="226">
        <v>369996.49</v>
      </c>
    </row>
    <row r="21" spans="1:60" ht="34.950000000000003" customHeight="1" x14ac:dyDescent="0.3">
      <c r="A21" s="43">
        <v>7</v>
      </c>
      <c r="B21" s="43" t="s">
        <v>503</v>
      </c>
      <c r="C21" s="43"/>
      <c r="D21" s="44">
        <v>1</v>
      </c>
      <c r="E21" s="44"/>
      <c r="F21" s="44"/>
      <c r="G21" s="43" t="s">
        <v>110</v>
      </c>
      <c r="H21" s="43" t="s">
        <v>504</v>
      </c>
      <c r="I21" s="45" t="s">
        <v>505</v>
      </c>
      <c r="J21" s="44">
        <v>2048571</v>
      </c>
      <c r="K21" s="46"/>
      <c r="L21" s="44" t="s">
        <v>247</v>
      </c>
      <c r="M21" s="43" t="s">
        <v>67</v>
      </c>
      <c r="N21" s="47" t="s">
        <v>68</v>
      </c>
      <c r="O21" s="48"/>
      <c r="P21" s="191"/>
      <c r="Q21" s="48">
        <v>44196</v>
      </c>
      <c r="R21" s="48">
        <v>43831</v>
      </c>
      <c r="S21" s="49">
        <v>44269</v>
      </c>
      <c r="T21" s="70" t="s">
        <v>506</v>
      </c>
      <c r="U21" s="43" t="s">
        <v>71</v>
      </c>
      <c r="V21" s="43" t="s">
        <v>507</v>
      </c>
      <c r="W21" s="76">
        <v>34501</v>
      </c>
      <c r="X21" s="43">
        <v>34500002</v>
      </c>
      <c r="Y21" s="43" t="s">
        <v>406</v>
      </c>
      <c r="Z21" s="51"/>
      <c r="AA21" s="48"/>
      <c r="AB21" s="51"/>
      <c r="AC21" s="51"/>
      <c r="AD21" s="51" t="e">
        <f>+AE21/1.16</f>
        <v>#VALUE!</v>
      </c>
      <c r="AE21" s="52" t="e">
        <f>+AE20*0.2</f>
        <v>#VALUE!</v>
      </c>
      <c r="AF21" s="53" t="s">
        <v>74</v>
      </c>
      <c r="AG21" s="51" t="s">
        <v>508</v>
      </c>
      <c r="AH21" s="60" t="s">
        <v>509</v>
      </c>
      <c r="AI21" s="55"/>
      <c r="AJ21" s="55" t="s">
        <v>107</v>
      </c>
      <c r="AK21" s="55" t="s">
        <v>108</v>
      </c>
      <c r="AL21" s="54" t="s">
        <v>108</v>
      </c>
      <c r="AM21" s="54" t="s">
        <v>108</v>
      </c>
      <c r="AN21" s="54" t="s">
        <v>108</v>
      </c>
      <c r="AO21" s="54" t="s">
        <v>108</v>
      </c>
      <c r="AP21" s="54" t="s">
        <v>108</v>
      </c>
      <c r="AQ21" s="54" t="s">
        <v>108</v>
      </c>
      <c r="AR21" s="54" t="s">
        <v>108</v>
      </c>
      <c r="AS21" s="54" t="s">
        <v>108</v>
      </c>
      <c r="AT21" s="54" t="s">
        <v>108</v>
      </c>
      <c r="AU21" s="54" t="s">
        <v>108</v>
      </c>
      <c r="AV21" s="54" t="s">
        <v>108</v>
      </c>
      <c r="AW21" s="54" t="s">
        <v>108</v>
      </c>
      <c r="AX21" s="54" t="s">
        <v>108</v>
      </c>
      <c r="AY21" s="54" t="s">
        <v>108</v>
      </c>
      <c r="AZ21" s="54" t="s">
        <v>108</v>
      </c>
      <c r="BA21" s="54" t="s">
        <v>108</v>
      </c>
      <c r="BB21" s="54" t="s">
        <v>108</v>
      </c>
      <c r="BC21" s="54" t="s">
        <v>108</v>
      </c>
      <c r="BD21" s="54" t="s">
        <v>108</v>
      </c>
      <c r="BE21" s="54" t="s">
        <v>108</v>
      </c>
      <c r="BF21" s="221">
        <v>0</v>
      </c>
      <c r="BG21" s="221">
        <v>430018.77</v>
      </c>
      <c r="BH21" s="226">
        <v>430018.77</v>
      </c>
    </row>
    <row r="22" spans="1:60" ht="30" customHeight="1" x14ac:dyDescent="0.3">
      <c r="A22" s="171">
        <v>19</v>
      </c>
      <c r="B22" s="171" t="s">
        <v>521</v>
      </c>
      <c r="C22" s="171"/>
      <c r="D22" s="206"/>
      <c r="E22" s="206"/>
      <c r="F22" s="206">
        <v>1</v>
      </c>
      <c r="G22" s="171" t="s">
        <v>99</v>
      </c>
      <c r="H22" s="171" t="s">
        <v>363</v>
      </c>
      <c r="I22" s="207" t="s">
        <v>522</v>
      </c>
      <c r="J22" s="171"/>
      <c r="K22" s="171">
        <v>2298767</v>
      </c>
      <c r="L22" s="171" t="s">
        <v>247</v>
      </c>
      <c r="M22" s="171" t="s">
        <v>173</v>
      </c>
      <c r="N22" s="208" t="s">
        <v>174</v>
      </c>
      <c r="O22" s="209">
        <v>43921</v>
      </c>
      <c r="P22" s="171" t="s">
        <v>523</v>
      </c>
      <c r="Q22" s="209">
        <v>44196</v>
      </c>
      <c r="R22" s="209">
        <v>43922</v>
      </c>
      <c r="S22" s="209">
        <v>43889</v>
      </c>
      <c r="T22" s="171" t="s">
        <v>365</v>
      </c>
      <c r="U22" s="171" t="s">
        <v>71</v>
      </c>
      <c r="V22" s="171" t="s">
        <v>520</v>
      </c>
      <c r="W22" s="210">
        <v>32701</v>
      </c>
      <c r="X22" s="171">
        <v>32700003</v>
      </c>
      <c r="Y22" s="171" t="s">
        <v>367</v>
      </c>
      <c r="Z22" s="211"/>
      <c r="AA22" s="212"/>
      <c r="AB22" s="211" t="e">
        <f>+AP21+AC22</f>
        <v>#VALUE!</v>
      </c>
      <c r="AC22" s="211">
        <v>4545.84</v>
      </c>
      <c r="AD22" s="211" t="e">
        <f>370173.84-AD21</f>
        <v>#VALUE!</v>
      </c>
      <c r="AE22" s="211" t="e">
        <f>19.9352*AD22</f>
        <v>#VALUE!</v>
      </c>
      <c r="AF22" s="171" t="s">
        <v>524</v>
      </c>
      <c r="AG22" s="171"/>
      <c r="AH22" s="171"/>
      <c r="AI22" s="171" t="s">
        <v>525</v>
      </c>
      <c r="AJ22" s="171"/>
      <c r="AK22" s="171"/>
      <c r="AL22" s="213" t="s">
        <v>77</v>
      </c>
      <c r="AM22" s="171">
        <v>2428875</v>
      </c>
      <c r="AN22" s="209">
        <v>44197</v>
      </c>
      <c r="AO22" s="171" t="s">
        <v>79</v>
      </c>
      <c r="AP22" s="211">
        <v>37017.370000000003</v>
      </c>
      <c r="AQ22" s="171" t="s">
        <v>370</v>
      </c>
      <c r="AR22" s="171" t="s">
        <v>149</v>
      </c>
      <c r="AS22" s="171" t="s">
        <v>526</v>
      </c>
      <c r="AT22" s="171" t="s">
        <v>365</v>
      </c>
      <c r="AU22" s="171" t="s">
        <v>84</v>
      </c>
      <c r="AV22" s="171" t="s">
        <v>522</v>
      </c>
      <c r="AW22" s="209">
        <v>44196</v>
      </c>
      <c r="AX22" s="209">
        <v>43838</v>
      </c>
      <c r="AY22" s="209">
        <v>43838</v>
      </c>
      <c r="AZ22" s="171" t="s">
        <v>527</v>
      </c>
      <c r="BA22" s="209">
        <v>44215</v>
      </c>
      <c r="BB22" s="171" t="s">
        <v>502</v>
      </c>
      <c r="BC22" s="171"/>
      <c r="BD22" s="171"/>
      <c r="BE22" s="171" t="s">
        <v>173</v>
      </c>
      <c r="BF22" s="221">
        <v>0</v>
      </c>
      <c r="BG22" s="221">
        <v>922053.2</v>
      </c>
      <c r="BH22" s="226">
        <v>922053.2</v>
      </c>
    </row>
    <row r="23" spans="1:60" ht="48" customHeight="1" x14ac:dyDescent="0.3">
      <c r="A23" s="43">
        <v>18</v>
      </c>
      <c r="B23" s="43" t="s">
        <v>169</v>
      </c>
      <c r="C23" s="43"/>
      <c r="D23" s="43"/>
      <c r="E23" s="43">
        <v>1</v>
      </c>
      <c r="F23" s="43"/>
      <c r="G23" s="43" t="s">
        <v>170</v>
      </c>
      <c r="H23" s="43" t="s">
        <v>171</v>
      </c>
      <c r="I23" s="69" t="s">
        <v>528</v>
      </c>
      <c r="J23" s="43">
        <v>2088370</v>
      </c>
      <c r="K23" s="43"/>
      <c r="L23" s="43" t="s">
        <v>66</v>
      </c>
      <c r="M23" s="43" t="s">
        <v>173</v>
      </c>
      <c r="N23" s="47" t="s">
        <v>174</v>
      </c>
      <c r="O23" s="70"/>
      <c r="P23" s="43"/>
      <c r="Q23" s="70">
        <v>44194</v>
      </c>
      <c r="R23" s="70">
        <v>43936</v>
      </c>
      <c r="S23" s="70">
        <v>44286</v>
      </c>
      <c r="T23" s="43" t="s">
        <v>175</v>
      </c>
      <c r="U23" s="43" t="s">
        <v>129</v>
      </c>
      <c r="V23" s="43" t="s">
        <v>176</v>
      </c>
      <c r="W23" s="76">
        <v>32301</v>
      </c>
      <c r="X23" s="43">
        <v>32300001</v>
      </c>
      <c r="Y23" s="43" t="s">
        <v>177</v>
      </c>
      <c r="Z23" s="52"/>
      <c r="AA23" s="78" t="s">
        <v>178</v>
      </c>
      <c r="AB23" s="52" t="s">
        <v>105</v>
      </c>
      <c r="AC23" s="52" t="s">
        <v>105</v>
      </c>
      <c r="AD23" s="52" t="s">
        <v>105</v>
      </c>
      <c r="AE23" s="52" t="s">
        <v>105</v>
      </c>
      <c r="AF23" s="43" t="s">
        <v>179</v>
      </c>
      <c r="AG23" s="43" t="s">
        <v>180</v>
      </c>
      <c r="AH23" s="43" t="s">
        <v>181</v>
      </c>
      <c r="AI23" s="73" t="s">
        <v>182</v>
      </c>
      <c r="AJ23" s="73" t="s">
        <v>183</v>
      </c>
      <c r="AK23" s="73"/>
      <c r="AL23" s="66" t="s">
        <v>184</v>
      </c>
      <c r="AM23" s="66">
        <v>2429466</v>
      </c>
      <c r="AN23" s="65">
        <v>44194</v>
      </c>
      <c r="AO23" s="66" t="s">
        <v>79</v>
      </c>
      <c r="AP23" s="67">
        <v>112958.39</v>
      </c>
      <c r="AQ23" s="66" t="s">
        <v>80</v>
      </c>
      <c r="AR23" s="66" t="s">
        <v>81</v>
      </c>
      <c r="AS23" s="66" t="s">
        <v>492</v>
      </c>
      <c r="AT23" s="66" t="s">
        <v>185</v>
      </c>
      <c r="AU23" s="66" t="s">
        <v>84</v>
      </c>
      <c r="AV23" s="66" t="s">
        <v>528</v>
      </c>
      <c r="AW23" s="65">
        <v>44194</v>
      </c>
      <c r="AX23" s="65">
        <v>44204</v>
      </c>
      <c r="AY23" s="65">
        <v>44204</v>
      </c>
      <c r="AZ23" s="66" t="s">
        <v>529</v>
      </c>
      <c r="BA23" s="65">
        <v>44204</v>
      </c>
      <c r="BB23" s="66" t="s">
        <v>123</v>
      </c>
      <c r="BC23" s="66"/>
      <c r="BD23" s="66"/>
      <c r="BE23" s="66" t="s">
        <v>173</v>
      </c>
      <c r="BF23" s="221">
        <v>0</v>
      </c>
      <c r="BG23" s="221">
        <v>119613.62</v>
      </c>
      <c r="BH23" s="226">
        <v>119613.62</v>
      </c>
    </row>
    <row r="24" spans="1:60" ht="28.2" customHeight="1" x14ac:dyDescent="0.3">
      <c r="A24" s="43">
        <v>21</v>
      </c>
      <c r="B24" s="69" t="s">
        <v>530</v>
      </c>
      <c r="C24" s="43"/>
      <c r="D24" s="44">
        <v>1</v>
      </c>
      <c r="E24" s="44"/>
      <c r="F24" s="44"/>
      <c r="G24" s="43" t="s">
        <v>110</v>
      </c>
      <c r="H24" s="43" t="s">
        <v>531</v>
      </c>
      <c r="I24" s="193" t="s">
        <v>532</v>
      </c>
      <c r="J24" s="43">
        <v>2098827</v>
      </c>
      <c r="K24" s="43"/>
      <c r="L24" s="44" t="s">
        <v>66</v>
      </c>
      <c r="M24" s="43" t="s">
        <v>173</v>
      </c>
      <c r="N24" s="47" t="s">
        <v>174</v>
      </c>
      <c r="O24" s="48"/>
      <c r="P24" s="59"/>
      <c r="Q24" s="48">
        <v>44194</v>
      </c>
      <c r="R24" s="48">
        <v>44197</v>
      </c>
      <c r="S24" s="48">
        <v>44286</v>
      </c>
      <c r="T24" s="69" t="s">
        <v>533</v>
      </c>
      <c r="U24" s="43" t="s">
        <v>71</v>
      </c>
      <c r="V24" s="43" t="s">
        <v>534</v>
      </c>
      <c r="W24" s="76">
        <v>31401</v>
      </c>
      <c r="X24" s="69">
        <v>31400001</v>
      </c>
      <c r="Y24" s="43" t="s">
        <v>535</v>
      </c>
      <c r="Z24" s="51"/>
      <c r="AA24" s="190" t="s">
        <v>536</v>
      </c>
      <c r="AB24" s="52" t="s">
        <v>105</v>
      </c>
      <c r="AC24" s="52" t="s">
        <v>105</v>
      </c>
      <c r="AD24" s="52" t="s">
        <v>105</v>
      </c>
      <c r="AE24" s="52" t="s">
        <v>105</v>
      </c>
      <c r="AF24" s="47" t="s">
        <v>179</v>
      </c>
      <c r="AG24" s="51"/>
      <c r="AH24" s="52"/>
      <c r="AI24" s="73" t="s">
        <v>537</v>
      </c>
      <c r="AJ24" s="73" t="s">
        <v>538</v>
      </c>
      <c r="AK24" s="55"/>
      <c r="AL24" s="61" t="s">
        <v>77</v>
      </c>
      <c r="AM24" s="62" t="s">
        <v>539</v>
      </c>
      <c r="AN24" s="63">
        <v>44200</v>
      </c>
      <c r="AO24" s="64" t="s">
        <v>79</v>
      </c>
      <c r="AP24" s="61">
        <v>14526.1</v>
      </c>
      <c r="AQ24" s="65" t="s">
        <v>80</v>
      </c>
      <c r="AR24" s="66" t="s">
        <v>540</v>
      </c>
      <c r="AS24" s="67" t="s">
        <v>541</v>
      </c>
      <c r="AT24" s="66" t="s">
        <v>533</v>
      </c>
      <c r="AU24" s="66" t="s">
        <v>84</v>
      </c>
      <c r="AV24" s="66" t="s">
        <v>532</v>
      </c>
      <c r="AW24" s="63">
        <v>44194</v>
      </c>
      <c r="AX24" s="63">
        <v>44204</v>
      </c>
      <c r="AY24" s="63">
        <v>44204</v>
      </c>
      <c r="AZ24" s="65" t="s">
        <v>542</v>
      </c>
      <c r="BA24" s="63">
        <v>44204</v>
      </c>
      <c r="BB24" s="65" t="s">
        <v>138</v>
      </c>
      <c r="BC24" s="66"/>
      <c r="BD24" s="63"/>
      <c r="BE24" s="63" t="s">
        <v>173</v>
      </c>
      <c r="BF24" s="221">
        <v>0</v>
      </c>
      <c r="BG24" s="221">
        <v>37194.589999999997</v>
      </c>
      <c r="BH24" s="226">
        <v>37194.589999999997</v>
      </c>
    </row>
    <row r="25" spans="1:60" ht="19.95" customHeight="1" x14ac:dyDescent="0.3">
      <c r="A25" s="43">
        <v>17</v>
      </c>
      <c r="B25" s="43" t="s">
        <v>543</v>
      </c>
      <c r="C25" s="43"/>
      <c r="D25" s="43">
        <v>1</v>
      </c>
      <c r="E25" s="43"/>
      <c r="F25" s="43"/>
      <c r="G25" s="43" t="s">
        <v>110</v>
      </c>
      <c r="H25" s="43" t="s">
        <v>544</v>
      </c>
      <c r="I25" s="69" t="s">
        <v>545</v>
      </c>
      <c r="J25" s="43">
        <v>2088132</v>
      </c>
      <c r="K25" s="43"/>
      <c r="L25" s="43" t="s">
        <v>66</v>
      </c>
      <c r="M25" s="43" t="s">
        <v>173</v>
      </c>
      <c r="N25" s="47" t="s">
        <v>174</v>
      </c>
      <c r="O25" s="70"/>
      <c r="P25" s="43"/>
      <c r="Q25" s="70">
        <v>44194</v>
      </c>
      <c r="R25" s="70">
        <v>43937</v>
      </c>
      <c r="S25" s="70">
        <v>44213</v>
      </c>
      <c r="T25" s="43" t="s">
        <v>546</v>
      </c>
      <c r="U25" s="43" t="s">
        <v>71</v>
      </c>
      <c r="V25" s="43" t="s">
        <v>547</v>
      </c>
      <c r="W25" s="76">
        <v>31701</v>
      </c>
      <c r="X25" s="43">
        <v>31700002</v>
      </c>
      <c r="Y25" s="43" t="s">
        <v>548</v>
      </c>
      <c r="Z25" s="43"/>
      <c r="AA25" s="78" t="s">
        <v>549</v>
      </c>
      <c r="AB25" s="52" t="s">
        <v>105</v>
      </c>
      <c r="AC25" s="52" t="s">
        <v>105</v>
      </c>
      <c r="AD25" s="52" t="s">
        <v>105</v>
      </c>
      <c r="AE25" s="52" t="s">
        <v>105</v>
      </c>
      <c r="AF25" s="43" t="s">
        <v>179</v>
      </c>
      <c r="AG25" s="43" t="s">
        <v>550</v>
      </c>
      <c r="AH25" s="43" t="s">
        <v>551</v>
      </c>
      <c r="AI25" s="73" t="s">
        <v>552</v>
      </c>
      <c r="AJ25" s="73" t="s">
        <v>553</v>
      </c>
      <c r="AK25" s="73"/>
      <c r="AL25" s="66" t="s">
        <v>77</v>
      </c>
      <c r="AM25" s="66">
        <v>21220251</v>
      </c>
      <c r="AN25" s="65">
        <v>44200</v>
      </c>
      <c r="AO25" s="66" t="s">
        <v>79</v>
      </c>
      <c r="AP25" s="67">
        <v>229500.83</v>
      </c>
      <c r="AQ25" s="66" t="s">
        <v>80</v>
      </c>
      <c r="AR25" s="66" t="s">
        <v>540</v>
      </c>
      <c r="AS25" s="66" t="s">
        <v>554</v>
      </c>
      <c r="AT25" s="66" t="s">
        <v>546</v>
      </c>
      <c r="AU25" s="66" t="s">
        <v>84</v>
      </c>
      <c r="AV25" s="66" t="s">
        <v>545</v>
      </c>
      <c r="AW25" s="65">
        <v>44195</v>
      </c>
      <c r="AX25" s="65">
        <v>44205</v>
      </c>
      <c r="AY25" s="65">
        <v>44204</v>
      </c>
      <c r="AZ25" s="66" t="s">
        <v>555</v>
      </c>
      <c r="BA25" s="65">
        <v>44204</v>
      </c>
      <c r="BB25" s="66" t="s">
        <v>138</v>
      </c>
      <c r="BC25" s="66"/>
      <c r="BD25" s="66"/>
      <c r="BE25" s="66" t="s">
        <v>173</v>
      </c>
      <c r="BF25" s="221">
        <v>0</v>
      </c>
      <c r="BG25" s="221">
        <v>157514.07999999999</v>
      </c>
      <c r="BH25" s="226">
        <v>157514.07999999999</v>
      </c>
    </row>
    <row r="26" spans="1:60" ht="19.95" customHeight="1" x14ac:dyDescent="0.3">
      <c r="A26" s="43">
        <v>17</v>
      </c>
      <c r="B26" s="43" t="s">
        <v>543</v>
      </c>
      <c r="C26" s="43"/>
      <c r="D26" s="43">
        <v>1</v>
      </c>
      <c r="E26" s="43"/>
      <c r="F26" s="43"/>
      <c r="G26" s="43" t="s">
        <v>110</v>
      </c>
      <c r="H26" s="43" t="s">
        <v>544</v>
      </c>
      <c r="I26" s="69" t="s">
        <v>556</v>
      </c>
      <c r="J26" s="43">
        <v>2088132</v>
      </c>
      <c r="K26" s="43"/>
      <c r="L26" s="43" t="s">
        <v>66</v>
      </c>
      <c r="M26" s="43" t="s">
        <v>173</v>
      </c>
      <c r="N26" s="47" t="s">
        <v>174</v>
      </c>
      <c r="O26" s="70"/>
      <c r="P26" s="43"/>
      <c r="Q26" s="70">
        <v>44211</v>
      </c>
      <c r="R26" s="70">
        <v>43937</v>
      </c>
      <c r="S26" s="70">
        <v>44269</v>
      </c>
      <c r="T26" s="43" t="s">
        <v>546</v>
      </c>
      <c r="U26" s="43" t="s">
        <v>71</v>
      </c>
      <c r="V26" s="43" t="s">
        <v>547</v>
      </c>
      <c r="W26" s="76">
        <v>31701</v>
      </c>
      <c r="X26" s="43">
        <v>31700002</v>
      </c>
      <c r="Y26" s="43" t="s">
        <v>548</v>
      </c>
      <c r="Z26" s="43"/>
      <c r="AA26" s="78" t="s">
        <v>549</v>
      </c>
      <c r="AB26" s="52"/>
      <c r="AC26" s="52"/>
      <c r="AD26" s="52" t="e">
        <f>2617375.6-AD24</f>
        <v>#VALUE!</v>
      </c>
      <c r="AE26" s="52" t="e">
        <f>+AD26*1.16</f>
        <v>#VALUE!</v>
      </c>
      <c r="AF26" s="43" t="s">
        <v>179</v>
      </c>
      <c r="AG26" s="43" t="s">
        <v>550</v>
      </c>
      <c r="AH26" s="43" t="s">
        <v>551</v>
      </c>
      <c r="AI26" s="73" t="s">
        <v>552</v>
      </c>
      <c r="AJ26" s="73" t="s">
        <v>553</v>
      </c>
      <c r="AK26" s="73"/>
      <c r="AL26" s="66" t="s">
        <v>77</v>
      </c>
      <c r="AM26" s="66">
        <v>21220251</v>
      </c>
      <c r="AN26" s="65">
        <v>44215</v>
      </c>
      <c r="AO26" s="66" t="s">
        <v>79</v>
      </c>
      <c r="AP26" s="67">
        <f>+AP25+32236.73</f>
        <v>261737.56</v>
      </c>
      <c r="AQ26" s="66" t="s">
        <v>80</v>
      </c>
      <c r="AR26" s="66" t="s">
        <v>540</v>
      </c>
      <c r="AS26" s="66" t="s">
        <v>557</v>
      </c>
      <c r="AT26" s="66" t="s">
        <v>546</v>
      </c>
      <c r="AU26" s="66" t="s">
        <v>84</v>
      </c>
      <c r="AV26" s="66" t="s">
        <v>556</v>
      </c>
      <c r="AW26" s="65">
        <v>44211</v>
      </c>
      <c r="AX26" s="65">
        <v>44221</v>
      </c>
      <c r="AY26" s="65">
        <v>44218</v>
      </c>
      <c r="AZ26" s="66" t="s">
        <v>558</v>
      </c>
      <c r="BA26" s="65">
        <v>44224</v>
      </c>
      <c r="BB26" s="66" t="s">
        <v>502</v>
      </c>
      <c r="BC26" s="66"/>
      <c r="BD26" s="66"/>
      <c r="BE26" s="66" t="s">
        <v>173</v>
      </c>
      <c r="BF26" s="221">
        <v>0</v>
      </c>
      <c r="BG26" s="221">
        <v>416949.06</v>
      </c>
      <c r="BH26" s="226">
        <v>416949.06</v>
      </c>
    </row>
    <row r="27" spans="1:60" ht="19.95" customHeight="1" x14ac:dyDescent="0.3">
      <c r="A27" s="43">
        <v>9</v>
      </c>
      <c r="B27" s="43" t="s">
        <v>559</v>
      </c>
      <c r="C27" s="43"/>
      <c r="D27" s="44"/>
      <c r="E27" s="44"/>
      <c r="F27" s="44">
        <v>1</v>
      </c>
      <c r="G27" s="43" t="s">
        <v>99</v>
      </c>
      <c r="H27" s="43" t="s">
        <v>100</v>
      </c>
      <c r="I27" s="69" t="s">
        <v>560</v>
      </c>
      <c r="J27" s="43"/>
      <c r="K27" s="43"/>
      <c r="L27" s="43" t="s">
        <v>247</v>
      </c>
      <c r="M27" s="43" t="s">
        <v>67</v>
      </c>
      <c r="N27" s="47" t="s">
        <v>68</v>
      </c>
      <c r="O27" s="70"/>
      <c r="P27" s="43"/>
      <c r="Q27" s="70">
        <v>44194</v>
      </c>
      <c r="R27" s="70">
        <v>44197</v>
      </c>
      <c r="S27" s="71">
        <v>44242</v>
      </c>
      <c r="T27" s="43" t="s">
        <v>561</v>
      </c>
      <c r="U27" s="43" t="s">
        <v>71</v>
      </c>
      <c r="V27" s="57" t="s">
        <v>562</v>
      </c>
      <c r="W27" s="43">
        <v>33801</v>
      </c>
      <c r="X27" s="43">
        <v>33800001</v>
      </c>
      <c r="Y27" s="43" t="s">
        <v>360</v>
      </c>
      <c r="Z27" s="52"/>
      <c r="AA27" s="78"/>
      <c r="AB27" s="43"/>
      <c r="AC27" s="43"/>
      <c r="AD27" s="52">
        <f>+AE27/1.16</f>
        <v>478495.9051724138</v>
      </c>
      <c r="AE27" s="52">
        <v>555055.25</v>
      </c>
      <c r="AF27" s="43" t="s">
        <v>74</v>
      </c>
      <c r="AG27" s="43" t="s">
        <v>563</v>
      </c>
      <c r="AH27" s="43" t="s">
        <v>564</v>
      </c>
      <c r="AI27" s="73"/>
      <c r="AJ27" s="73"/>
      <c r="AK27" s="73"/>
      <c r="AL27" s="54" t="s">
        <v>108</v>
      </c>
      <c r="AM27" s="54" t="s">
        <v>108</v>
      </c>
      <c r="AN27" s="54" t="s">
        <v>108</v>
      </c>
      <c r="AO27" s="54" t="s">
        <v>108</v>
      </c>
      <c r="AP27" s="54" t="s">
        <v>108</v>
      </c>
      <c r="AQ27" s="54" t="s">
        <v>108</v>
      </c>
      <c r="AR27" s="54" t="s">
        <v>108</v>
      </c>
      <c r="AS27" s="54" t="s">
        <v>108</v>
      </c>
      <c r="AT27" s="54" t="s">
        <v>108</v>
      </c>
      <c r="AU27" s="54" t="s">
        <v>108</v>
      </c>
      <c r="AV27" s="54" t="s">
        <v>108</v>
      </c>
      <c r="AW27" s="54" t="s">
        <v>108</v>
      </c>
      <c r="AX27" s="54" t="s">
        <v>108</v>
      </c>
      <c r="AY27" s="54" t="s">
        <v>108</v>
      </c>
      <c r="AZ27" s="54" t="s">
        <v>108</v>
      </c>
      <c r="BA27" s="54" t="s">
        <v>108</v>
      </c>
      <c r="BB27" s="54" t="s">
        <v>108</v>
      </c>
      <c r="BC27" s="54" t="s">
        <v>108</v>
      </c>
      <c r="BD27" s="54" t="s">
        <v>108</v>
      </c>
      <c r="BE27" s="54" t="s">
        <v>108</v>
      </c>
      <c r="BF27" s="221">
        <v>0</v>
      </c>
      <c r="BG27" s="221">
        <v>555054.41</v>
      </c>
      <c r="BH27" s="226">
        <v>555054.41</v>
      </c>
    </row>
    <row r="28" spans="1:60" ht="19.95" customHeight="1" x14ac:dyDescent="0.3">
      <c r="A28" s="43">
        <v>5</v>
      </c>
      <c r="B28" s="43" t="s">
        <v>565</v>
      </c>
      <c r="C28" s="43">
        <v>1</v>
      </c>
      <c r="D28" s="44"/>
      <c r="E28" s="44"/>
      <c r="F28" s="44">
        <v>1</v>
      </c>
      <c r="G28" s="43" t="s">
        <v>99</v>
      </c>
      <c r="H28" s="43" t="s">
        <v>349</v>
      </c>
      <c r="I28" s="45" t="s">
        <v>566</v>
      </c>
      <c r="J28" s="43">
        <v>2044150</v>
      </c>
      <c r="K28" s="58"/>
      <c r="L28" s="44" t="s">
        <v>247</v>
      </c>
      <c r="M28" s="43" t="s">
        <v>67</v>
      </c>
      <c r="N28" s="47" t="s">
        <v>191</v>
      </c>
      <c r="O28" s="48"/>
      <c r="P28" s="59"/>
      <c r="Q28" s="48">
        <v>44186</v>
      </c>
      <c r="R28" s="48">
        <v>44197</v>
      </c>
      <c r="S28" s="49">
        <v>44255</v>
      </c>
      <c r="T28" s="43" t="s">
        <v>376</v>
      </c>
      <c r="U28" s="43" t="s">
        <v>377</v>
      </c>
      <c r="V28" s="43" t="s">
        <v>567</v>
      </c>
      <c r="W28" s="43">
        <v>33903</v>
      </c>
      <c r="X28" s="43">
        <v>33900012</v>
      </c>
      <c r="Y28" s="43" t="s">
        <v>115</v>
      </c>
      <c r="Z28" s="51"/>
      <c r="AA28" s="48"/>
      <c r="AB28" s="51">
        <f>+AC28*0.1</f>
        <v>354</v>
      </c>
      <c r="AC28" s="51">
        <f>+AD28*0.1</f>
        <v>3540</v>
      </c>
      <c r="AD28" s="51">
        <f>17700*2</f>
        <v>35400</v>
      </c>
      <c r="AE28" s="52">
        <f>+AD28*1.16</f>
        <v>41064</v>
      </c>
      <c r="AF28" s="53" t="s">
        <v>568</v>
      </c>
      <c r="AG28" s="51" t="s">
        <v>569</v>
      </c>
      <c r="AH28" s="60" t="s">
        <v>570</v>
      </c>
      <c r="AI28" s="55"/>
      <c r="AJ28" s="55" t="s">
        <v>107</v>
      </c>
      <c r="AK28" s="55" t="s">
        <v>571</v>
      </c>
      <c r="AL28" s="61" t="s">
        <v>77</v>
      </c>
      <c r="AM28" s="62" t="s">
        <v>572</v>
      </c>
      <c r="AN28" s="63">
        <v>44186</v>
      </c>
      <c r="AO28" s="64" t="s">
        <v>79</v>
      </c>
      <c r="AP28" s="61">
        <v>24780</v>
      </c>
      <c r="AQ28" s="65" t="s">
        <v>80</v>
      </c>
      <c r="AR28" s="66" t="s">
        <v>216</v>
      </c>
      <c r="AS28" s="67" t="s">
        <v>573</v>
      </c>
      <c r="AT28" s="66" t="s">
        <v>376</v>
      </c>
      <c r="AU28" s="66" t="s">
        <v>84</v>
      </c>
      <c r="AV28" s="192" t="s">
        <v>566</v>
      </c>
      <c r="AW28" s="63" t="s">
        <v>574</v>
      </c>
      <c r="AX28" s="63">
        <v>44196</v>
      </c>
      <c r="AY28" s="63">
        <v>44196</v>
      </c>
      <c r="AZ28" s="65" t="s">
        <v>575</v>
      </c>
      <c r="BA28" s="63">
        <v>44196</v>
      </c>
      <c r="BB28" s="65" t="s">
        <v>502</v>
      </c>
      <c r="BC28" s="66"/>
      <c r="BD28" s="63" t="s">
        <v>67</v>
      </c>
      <c r="BE28" s="82" t="s">
        <v>67</v>
      </c>
      <c r="BF28" s="221">
        <v>0</v>
      </c>
      <c r="BG28" s="221">
        <v>41064</v>
      </c>
      <c r="BH28" s="226">
        <v>41064</v>
      </c>
    </row>
    <row r="29" spans="1:60" ht="30.6" customHeight="1" x14ac:dyDescent="0.3">
      <c r="A29" s="43">
        <v>1</v>
      </c>
      <c r="B29" s="43" t="s">
        <v>98</v>
      </c>
      <c r="C29" s="43"/>
      <c r="D29" s="44"/>
      <c r="E29" s="44"/>
      <c r="F29" s="44">
        <v>1</v>
      </c>
      <c r="G29" s="43" t="s">
        <v>99</v>
      </c>
      <c r="H29" s="43" t="s">
        <v>100</v>
      </c>
      <c r="I29" s="45" t="s">
        <v>576</v>
      </c>
      <c r="J29" s="44">
        <v>2045428</v>
      </c>
      <c r="K29" s="46"/>
      <c r="L29" s="44" t="s">
        <v>66</v>
      </c>
      <c r="M29" s="43" t="s">
        <v>67</v>
      </c>
      <c r="N29" s="47" t="s">
        <v>68</v>
      </c>
      <c r="O29" s="48"/>
      <c r="P29" s="48"/>
      <c r="Q29" s="48">
        <v>44188</v>
      </c>
      <c r="R29" s="48">
        <v>44197</v>
      </c>
      <c r="S29" s="49">
        <v>44286</v>
      </c>
      <c r="T29" s="70" t="s">
        <v>102</v>
      </c>
      <c r="U29" s="43" t="s">
        <v>71</v>
      </c>
      <c r="V29" s="43" t="s">
        <v>103</v>
      </c>
      <c r="W29" s="43">
        <v>31801</v>
      </c>
      <c r="X29" s="43">
        <v>31800001</v>
      </c>
      <c r="Y29" s="43" t="s">
        <v>104</v>
      </c>
      <c r="Z29" s="51"/>
      <c r="AA29" s="48"/>
      <c r="AB29" s="52" t="s">
        <v>105</v>
      </c>
      <c r="AC29" s="52" t="s">
        <v>105</v>
      </c>
      <c r="AD29" s="52" t="s">
        <v>105</v>
      </c>
      <c r="AE29" s="52" t="s">
        <v>105</v>
      </c>
      <c r="AF29" s="53" t="s">
        <v>74</v>
      </c>
      <c r="AG29" s="51"/>
      <c r="AH29" s="51"/>
      <c r="AI29" s="54" t="s">
        <v>106</v>
      </c>
      <c r="AJ29" s="54" t="s">
        <v>107</v>
      </c>
      <c r="AK29" s="55"/>
      <c r="AL29" s="54" t="s">
        <v>108</v>
      </c>
      <c r="AM29" s="54" t="s">
        <v>108</v>
      </c>
      <c r="AN29" s="54" t="s">
        <v>108</v>
      </c>
      <c r="AO29" s="54" t="s">
        <v>108</v>
      </c>
      <c r="AP29" s="54" t="s">
        <v>108</v>
      </c>
      <c r="AQ29" s="54" t="s">
        <v>108</v>
      </c>
      <c r="AR29" s="54" t="s">
        <v>108</v>
      </c>
      <c r="AS29" s="54" t="s">
        <v>108</v>
      </c>
      <c r="AT29" s="54" t="s">
        <v>108</v>
      </c>
      <c r="AU29" s="54" t="s">
        <v>108</v>
      </c>
      <c r="AV29" s="54" t="s">
        <v>108</v>
      </c>
      <c r="AW29" s="54" t="s">
        <v>108</v>
      </c>
      <c r="AX29" s="54" t="s">
        <v>108</v>
      </c>
      <c r="AY29" s="54" t="s">
        <v>108</v>
      </c>
      <c r="AZ29" s="54" t="s">
        <v>108</v>
      </c>
      <c r="BA29" s="54" t="s">
        <v>108</v>
      </c>
      <c r="BB29" s="54" t="s">
        <v>108</v>
      </c>
      <c r="BC29" s="54" t="s">
        <v>108</v>
      </c>
      <c r="BD29" s="54" t="s">
        <v>108</v>
      </c>
      <c r="BE29" s="54" t="s">
        <v>108</v>
      </c>
      <c r="BF29" s="221">
        <v>0</v>
      </c>
      <c r="BG29" s="221">
        <v>21918.59</v>
      </c>
      <c r="BH29" s="226">
        <v>21918.59</v>
      </c>
    </row>
    <row r="30" spans="1:60" ht="25.05" customHeight="1" x14ac:dyDescent="0.3">
      <c r="A30" s="43">
        <v>22</v>
      </c>
      <c r="B30" s="69" t="s">
        <v>493</v>
      </c>
      <c r="C30" s="43"/>
      <c r="D30" s="44">
        <v>1</v>
      </c>
      <c r="E30" s="44"/>
      <c r="F30" s="44"/>
      <c r="G30" s="43" t="s">
        <v>110</v>
      </c>
      <c r="H30" s="43" t="s">
        <v>494</v>
      </c>
      <c r="I30" s="193" t="s">
        <v>577</v>
      </c>
      <c r="J30" s="43"/>
      <c r="K30" s="43"/>
      <c r="L30" s="44" t="s">
        <v>247</v>
      </c>
      <c r="M30" s="43" t="s">
        <v>67</v>
      </c>
      <c r="N30" s="47" t="s">
        <v>68</v>
      </c>
      <c r="O30" s="48"/>
      <c r="P30" s="58"/>
      <c r="Q30" s="48"/>
      <c r="R30" s="48">
        <v>44197</v>
      </c>
      <c r="S30" s="48">
        <v>44286</v>
      </c>
      <c r="T30" s="69" t="s">
        <v>412</v>
      </c>
      <c r="U30" s="43" t="s">
        <v>90</v>
      </c>
      <c r="V30" s="43" t="s">
        <v>578</v>
      </c>
      <c r="W30" s="43">
        <v>35701</v>
      </c>
      <c r="X30" s="43">
        <v>35700001</v>
      </c>
      <c r="Y30" s="43" t="s">
        <v>415</v>
      </c>
      <c r="Z30" s="51"/>
      <c r="AA30" s="190"/>
      <c r="AB30" s="51"/>
      <c r="AC30" s="51" t="e">
        <f>+AD30*0.1</f>
        <v>#VALUE!</v>
      </c>
      <c r="AD30" s="51" t="e">
        <f>+AE30/1.16</f>
        <v>#VALUE!</v>
      </c>
      <c r="AE30" s="51" t="e">
        <f>280900.06-AE29</f>
        <v>#VALUE!</v>
      </c>
      <c r="AF30" s="47" t="s">
        <v>74</v>
      </c>
      <c r="AG30" s="51" t="s">
        <v>498</v>
      </c>
      <c r="AH30" s="52" t="s">
        <v>499</v>
      </c>
      <c r="AI30" s="55"/>
      <c r="AJ30" s="55"/>
      <c r="AK30" s="55"/>
      <c r="AL30" s="61" t="s">
        <v>77</v>
      </c>
      <c r="AM30" s="62" t="s">
        <v>579</v>
      </c>
      <c r="AN30" s="63">
        <v>44204</v>
      </c>
      <c r="AO30" s="64" t="s">
        <v>79</v>
      </c>
      <c r="AP30" s="61">
        <v>24215.599999999999</v>
      </c>
      <c r="AQ30" s="214" t="s">
        <v>80</v>
      </c>
      <c r="AR30" s="66" t="s">
        <v>580</v>
      </c>
      <c r="AS30" s="67" t="s">
        <v>500</v>
      </c>
      <c r="AT30" s="66" t="s">
        <v>412</v>
      </c>
      <c r="AU30" s="66" t="s">
        <v>84</v>
      </c>
      <c r="AV30" s="66" t="s">
        <v>577</v>
      </c>
      <c r="AW30" s="63">
        <v>44194</v>
      </c>
      <c r="AX30" s="63">
        <v>44204</v>
      </c>
      <c r="AY30" s="63">
        <v>44204</v>
      </c>
      <c r="AZ30" s="65" t="s">
        <v>581</v>
      </c>
      <c r="BA30" s="63">
        <v>44204</v>
      </c>
      <c r="BB30" s="65" t="s">
        <v>502</v>
      </c>
      <c r="BC30" s="66"/>
      <c r="BD30" s="63"/>
      <c r="BE30" s="63" t="s">
        <v>67</v>
      </c>
      <c r="BF30" s="221">
        <v>0</v>
      </c>
      <c r="BG30" s="221">
        <v>45936</v>
      </c>
      <c r="BH30" s="226">
        <v>45936</v>
      </c>
    </row>
    <row r="31" spans="1:60" ht="30" customHeight="1" x14ac:dyDescent="0.3">
      <c r="A31" s="73">
        <v>29</v>
      </c>
      <c r="B31" s="79" t="s">
        <v>582</v>
      </c>
      <c r="C31" s="73"/>
      <c r="D31" s="80"/>
      <c r="E31" s="80"/>
      <c r="F31" s="80">
        <v>1</v>
      </c>
      <c r="G31" s="73" t="s">
        <v>99</v>
      </c>
      <c r="H31" s="74" t="s">
        <v>583</v>
      </c>
      <c r="I31" s="81" t="s">
        <v>584</v>
      </c>
      <c r="J31" s="73">
        <v>2156428</v>
      </c>
      <c r="K31" s="73">
        <v>2371082</v>
      </c>
      <c r="L31" s="80" t="s">
        <v>247</v>
      </c>
      <c r="M31" s="73" t="s">
        <v>585</v>
      </c>
      <c r="N31" s="74" t="s">
        <v>586</v>
      </c>
      <c r="O31" s="82">
        <v>44078</v>
      </c>
      <c r="P31" s="83" t="s">
        <v>192</v>
      </c>
      <c r="Q31" s="82">
        <v>44092</v>
      </c>
      <c r="R31" s="82">
        <v>44081</v>
      </c>
      <c r="S31" s="82">
        <v>44134</v>
      </c>
      <c r="T31" s="79" t="s">
        <v>587</v>
      </c>
      <c r="U31" s="73" t="s">
        <v>377</v>
      </c>
      <c r="V31" s="73" t="s">
        <v>588</v>
      </c>
      <c r="W31" s="215" t="s">
        <v>589</v>
      </c>
      <c r="X31" s="73"/>
      <c r="Y31" s="73"/>
      <c r="Z31" s="54"/>
      <c r="AA31" s="87" t="s">
        <v>590</v>
      </c>
      <c r="AB31" s="54"/>
      <c r="AC31" s="54"/>
      <c r="AD31" s="54">
        <v>41580</v>
      </c>
      <c r="AE31" s="54">
        <f>+AD31*1.16</f>
        <v>48232.799999999996</v>
      </c>
      <c r="AF31" s="216" t="s">
        <v>591</v>
      </c>
      <c r="AG31" s="54" t="s">
        <v>592</v>
      </c>
      <c r="AH31" s="55" t="s">
        <v>593</v>
      </c>
      <c r="AI31" s="55"/>
      <c r="AJ31" s="86" t="s">
        <v>594</v>
      </c>
      <c r="AK31" s="55"/>
      <c r="AL31" s="55" t="s">
        <v>595</v>
      </c>
      <c r="AM31" s="55" t="s">
        <v>596</v>
      </c>
      <c r="AN31" s="55" t="s">
        <v>596</v>
      </c>
      <c r="AO31" s="55" t="s">
        <v>596</v>
      </c>
      <c r="AP31" s="55" t="s">
        <v>596</v>
      </c>
      <c r="AQ31" s="55" t="s">
        <v>596</v>
      </c>
      <c r="AR31" s="55" t="s">
        <v>596</v>
      </c>
      <c r="AS31" s="55" t="s">
        <v>596</v>
      </c>
      <c r="AT31" s="55" t="s">
        <v>596</v>
      </c>
      <c r="AU31" s="55" t="s">
        <v>596</v>
      </c>
      <c r="AV31" s="55" t="s">
        <v>596</v>
      </c>
      <c r="AW31" s="55" t="s">
        <v>596</v>
      </c>
      <c r="AX31" s="55" t="s">
        <v>596</v>
      </c>
      <c r="AY31" s="55" t="s">
        <v>596</v>
      </c>
      <c r="AZ31" s="55" t="s">
        <v>596</v>
      </c>
      <c r="BA31" s="55" t="s">
        <v>596</v>
      </c>
      <c r="BB31" s="55" t="s">
        <v>596</v>
      </c>
      <c r="BC31" s="55" t="s">
        <v>596</v>
      </c>
      <c r="BD31" s="55" t="s">
        <v>596</v>
      </c>
      <c r="BE31" s="55" t="s">
        <v>596</v>
      </c>
      <c r="BF31" s="221">
        <v>48232.800000000003</v>
      </c>
      <c r="BG31" s="221">
        <v>0</v>
      </c>
      <c r="BH31" s="226">
        <v>48232.800000000003</v>
      </c>
    </row>
    <row r="32" spans="1:60" ht="19.95" customHeight="1" x14ac:dyDescent="0.3">
      <c r="A32" s="73">
        <v>30</v>
      </c>
      <c r="B32" s="79" t="s">
        <v>597</v>
      </c>
      <c r="C32" s="73"/>
      <c r="D32" s="80"/>
      <c r="E32" s="80"/>
      <c r="F32" s="80">
        <v>1</v>
      </c>
      <c r="G32" s="73" t="s">
        <v>99</v>
      </c>
      <c r="H32" s="73" t="s">
        <v>598</v>
      </c>
      <c r="I32" s="81" t="s">
        <v>599</v>
      </c>
      <c r="J32" s="73">
        <v>2172502</v>
      </c>
      <c r="K32" s="73">
        <v>2387460</v>
      </c>
      <c r="L32" s="80" t="s">
        <v>247</v>
      </c>
      <c r="M32" s="73" t="s">
        <v>67</v>
      </c>
      <c r="N32" s="74" t="s">
        <v>191</v>
      </c>
      <c r="O32" s="82">
        <v>44113</v>
      </c>
      <c r="P32" s="83" t="s">
        <v>192</v>
      </c>
      <c r="Q32" s="82">
        <v>44126</v>
      </c>
      <c r="R32" s="82">
        <v>44116</v>
      </c>
      <c r="S32" s="82">
        <v>44195</v>
      </c>
      <c r="T32" s="79" t="s">
        <v>600</v>
      </c>
      <c r="U32" s="73" t="s">
        <v>90</v>
      </c>
      <c r="V32" s="79" t="s">
        <v>601</v>
      </c>
      <c r="W32" s="215" t="s">
        <v>589</v>
      </c>
      <c r="X32" s="73"/>
      <c r="Y32" s="73"/>
      <c r="Z32" s="54"/>
      <c r="AA32" s="87" t="s">
        <v>602</v>
      </c>
      <c r="AB32" s="54"/>
      <c r="AC32" s="54"/>
      <c r="AD32" s="54">
        <f t="shared" ref="AD32" si="0">+AE32/1.16</f>
        <v>235356.00000000003</v>
      </c>
      <c r="AE32" s="54">
        <v>273012.96000000002</v>
      </c>
      <c r="AF32" s="74" t="s">
        <v>179</v>
      </c>
      <c r="AG32" s="54" t="s">
        <v>603</v>
      </c>
      <c r="AH32" s="55" t="s">
        <v>604</v>
      </c>
      <c r="AI32" s="55"/>
      <c r="AJ32" s="86"/>
      <c r="AK32" s="55"/>
      <c r="AL32" s="67" t="s">
        <v>77</v>
      </c>
      <c r="AM32" s="62" t="s">
        <v>605</v>
      </c>
      <c r="AN32" s="67">
        <v>44126</v>
      </c>
      <c r="AO32" s="67" t="s">
        <v>79</v>
      </c>
      <c r="AP32" s="67">
        <v>23535.599999999999</v>
      </c>
      <c r="AQ32" s="67" t="s">
        <v>80</v>
      </c>
      <c r="AR32" s="67" t="s">
        <v>290</v>
      </c>
      <c r="AS32" s="67" t="s">
        <v>606</v>
      </c>
      <c r="AT32" s="67" t="s">
        <v>607</v>
      </c>
      <c r="AU32" s="67" t="s">
        <v>84</v>
      </c>
      <c r="AV32" s="67" t="s">
        <v>599</v>
      </c>
      <c r="AW32" s="65">
        <v>44126</v>
      </c>
      <c r="AX32" s="65">
        <v>44134</v>
      </c>
      <c r="AY32" s="63">
        <v>44132</v>
      </c>
      <c r="AZ32" s="67" t="s">
        <v>608</v>
      </c>
      <c r="BA32" s="65">
        <v>44132</v>
      </c>
      <c r="BB32" s="67"/>
      <c r="BC32" s="67"/>
      <c r="BD32" s="67"/>
      <c r="BE32" s="67" t="s">
        <v>67</v>
      </c>
      <c r="BF32" s="221">
        <v>0</v>
      </c>
      <c r="BG32" s="221">
        <v>273012.96000000002</v>
      </c>
      <c r="BH32" s="226">
        <v>273012.96000000002</v>
      </c>
    </row>
    <row r="34" spans="59:59" x14ac:dyDescent="0.3">
      <c r="BG34" s="218"/>
    </row>
  </sheetData>
  <mergeCells count="57">
    <mergeCell ref="A2:H3"/>
    <mergeCell ref="BF2:BH2"/>
    <mergeCell ref="J3:J5"/>
    <mergeCell ref="K3:K5"/>
    <mergeCell ref="L3:L5"/>
    <mergeCell ref="M3:M5"/>
    <mergeCell ref="N3:N5"/>
    <mergeCell ref="O3:O5"/>
    <mergeCell ref="P3:P5"/>
    <mergeCell ref="Q3:Q5"/>
    <mergeCell ref="AD3:AD5"/>
    <mergeCell ref="R3:S3"/>
    <mergeCell ref="T3:T5"/>
    <mergeCell ref="U3:U5"/>
    <mergeCell ref="V3:V5"/>
    <mergeCell ref="W3:W5"/>
    <mergeCell ref="X3:X5"/>
    <mergeCell ref="Y3:Y5"/>
    <mergeCell ref="Z3:Z5"/>
    <mergeCell ref="AA3:AA5"/>
    <mergeCell ref="AB3:AB5"/>
    <mergeCell ref="AC3:AC5"/>
    <mergeCell ref="AP3:AP5"/>
    <mergeCell ref="AE3:AE5"/>
    <mergeCell ref="AF3:AF5"/>
    <mergeCell ref="AG3:AG5"/>
    <mergeCell ref="AH3:AH5"/>
    <mergeCell ref="AI3:AI5"/>
    <mergeCell ref="AJ3:AJ5"/>
    <mergeCell ref="AK3:AK5"/>
    <mergeCell ref="AL3:AL5"/>
    <mergeCell ref="AM3:AM5"/>
    <mergeCell ref="AN3:AN5"/>
    <mergeCell ref="AO3:AO5"/>
    <mergeCell ref="BB3:BB5"/>
    <mergeCell ref="AQ3:AQ5"/>
    <mergeCell ref="AR3:AR5"/>
    <mergeCell ref="AS3:AS5"/>
    <mergeCell ref="AT3:AT5"/>
    <mergeCell ref="AU3:AU5"/>
    <mergeCell ref="AV3:AV5"/>
    <mergeCell ref="BH3:BH5"/>
    <mergeCell ref="A4:A5"/>
    <mergeCell ref="B4:B5"/>
    <mergeCell ref="D4:G4"/>
    <mergeCell ref="R4:R5"/>
    <mergeCell ref="S4:S5"/>
    <mergeCell ref="BC3:BC5"/>
    <mergeCell ref="BD3:BD5"/>
    <mergeCell ref="BE3:BE5"/>
    <mergeCell ref="BF3:BF5"/>
    <mergeCell ref="BG3:BG5"/>
    <mergeCell ref="AW3:AW5"/>
    <mergeCell ref="AX3:AX5"/>
    <mergeCell ref="AY3:AY5"/>
    <mergeCell ref="AZ3:AZ5"/>
    <mergeCell ref="BA3:BA5"/>
  </mergeCells>
  <hyperlinks>
    <hyperlink ref="I17" r:id="rId1" display="ASEA-DGRMS-IA-CM-006-2020" xr:uid="{56528115-4397-4D3C-AE7A-3DD2DEFCFA55}"/>
    <hyperlink ref="AV17" r:id="rId2" display="ASEA-DGRMS-IA-CM-006-2020" xr:uid="{CEEB768E-DCB0-47EC-B656-DC392D28889F}"/>
    <hyperlink ref="I18" r:id="rId3" display="ASEA-DGRMS-LA-004-2020" xr:uid="{6393D968-5DB6-462A-BDEC-F1AC732F270F}"/>
    <hyperlink ref="AV18" r:id="rId4" display="ASEA-DGRMS-LA-004-2020" xr:uid="{BFB937D9-75D2-47CB-9E25-FBD6401D9E00}"/>
    <hyperlink ref="I28" r:id="rId5" display="ASEA-DGRMS-AD-005-2020" xr:uid="{F7A3F00A-8F94-447F-955E-AEC7AC570B5A}"/>
    <hyperlink ref="AV28" r:id="rId6" display="ASEA-DGRMS-AD-005-2020" xr:uid="{5FD633A9-F3FE-415C-9402-CE87F4D70ADD}"/>
    <hyperlink ref="I29" r:id="rId7" display="ASEA-DGRMS-AD-001-2020" xr:uid="{DE527242-D221-4EEA-9752-2142A39E7A65}"/>
  </hyperlinks>
  <pageMargins left="0.7" right="0.7" top="0.75" bottom="0.75" header="0.3" footer="0.3"/>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EF61-8318-458C-A3C7-7658260E5E9D}">
  <dimension ref="A1:BE54"/>
  <sheetViews>
    <sheetView topLeftCell="AO1" workbookViewId="0">
      <pane ySplit="4" topLeftCell="A5" activePane="bottomLeft" state="frozen"/>
      <selection pane="bottomLeft" activeCell="BE1" sqref="BE1"/>
    </sheetView>
  </sheetViews>
  <sheetFormatPr baseColWidth="10" defaultRowHeight="14.4" x14ac:dyDescent="0.3"/>
  <cols>
    <col min="9" max="9" width="20.44140625" customWidth="1"/>
    <col min="57" max="57" width="19.88671875" bestFit="1" customWidth="1"/>
  </cols>
  <sheetData>
    <row r="1" spans="1:57" ht="15" thickBot="1" x14ac:dyDescent="0.35">
      <c r="A1" s="296" t="s">
        <v>0</v>
      </c>
      <c r="B1" s="297"/>
      <c r="C1" s="297"/>
      <c r="D1" s="297"/>
      <c r="E1" s="297"/>
      <c r="F1" s="297"/>
      <c r="G1" s="297"/>
      <c r="H1" s="298"/>
      <c r="I1" s="302" t="s">
        <v>1</v>
      </c>
      <c r="J1" s="303"/>
      <c r="K1" s="303"/>
      <c r="L1" s="303"/>
      <c r="M1" s="303"/>
      <c r="N1" s="303"/>
      <c r="O1" s="303"/>
      <c r="P1" s="303"/>
      <c r="Q1" s="303"/>
      <c r="R1" s="303"/>
      <c r="S1" s="303"/>
      <c r="T1" s="304"/>
      <c r="U1" s="303"/>
      <c r="V1" s="303"/>
      <c r="W1" s="303"/>
      <c r="X1" s="303"/>
      <c r="Y1" s="303"/>
      <c r="Z1" s="303"/>
      <c r="AA1" s="303"/>
      <c r="AB1" s="303"/>
      <c r="AC1" s="303"/>
      <c r="AD1" s="303"/>
      <c r="AE1" s="303"/>
      <c r="AF1" s="303"/>
      <c r="AG1" s="303"/>
      <c r="AH1" s="303"/>
      <c r="AI1" s="303"/>
      <c r="AJ1" s="110"/>
      <c r="AK1" s="111" t="s">
        <v>2</v>
      </c>
      <c r="AL1" s="101"/>
      <c r="AM1" s="101"/>
      <c r="AN1" s="101"/>
      <c r="AO1" s="101"/>
      <c r="AP1" s="101"/>
      <c r="AQ1" s="101"/>
      <c r="AR1" s="101"/>
      <c r="AS1" s="101"/>
      <c r="AT1" s="101"/>
      <c r="AU1" s="101"/>
      <c r="AV1" s="101"/>
      <c r="AW1" s="101"/>
      <c r="AX1" s="101"/>
      <c r="AY1" s="101"/>
      <c r="AZ1" s="112"/>
      <c r="BA1" s="113"/>
      <c r="BB1" s="113"/>
      <c r="BC1" s="113"/>
      <c r="BD1" s="113"/>
      <c r="BE1" s="219" t="s">
        <v>3</v>
      </c>
    </row>
    <row r="2" spans="1:57" ht="15" thickBot="1" x14ac:dyDescent="0.35">
      <c r="A2" s="299"/>
      <c r="B2" s="300"/>
      <c r="C2" s="300"/>
      <c r="D2" s="300"/>
      <c r="E2" s="300"/>
      <c r="F2" s="300"/>
      <c r="G2" s="300"/>
      <c r="H2" s="301"/>
      <c r="I2" s="276" t="s">
        <v>4</v>
      </c>
      <c r="J2" s="276" t="s">
        <v>5</v>
      </c>
      <c r="K2" s="276" t="s">
        <v>6</v>
      </c>
      <c r="L2" s="276" t="s">
        <v>7</v>
      </c>
      <c r="M2" s="276" t="s">
        <v>8</v>
      </c>
      <c r="N2" s="276" t="s">
        <v>9</v>
      </c>
      <c r="O2" s="276" t="s">
        <v>10</v>
      </c>
      <c r="P2" s="276" t="s">
        <v>11</v>
      </c>
      <c r="Q2" s="276" t="s">
        <v>12</v>
      </c>
      <c r="R2" s="305" t="s">
        <v>13</v>
      </c>
      <c r="S2" s="306"/>
      <c r="T2" s="276" t="s">
        <v>14</v>
      </c>
      <c r="U2" s="307" t="s">
        <v>15</v>
      </c>
      <c r="V2" s="276" t="s">
        <v>16</v>
      </c>
      <c r="W2" s="276" t="s">
        <v>17</v>
      </c>
      <c r="X2" s="276" t="s">
        <v>293</v>
      </c>
      <c r="Y2" s="276" t="s">
        <v>18</v>
      </c>
      <c r="Z2" s="276" t="s">
        <v>294</v>
      </c>
      <c r="AA2" s="276" t="s">
        <v>297</v>
      </c>
      <c r="AB2" s="276" t="s">
        <v>298</v>
      </c>
      <c r="AC2" s="276" t="s">
        <v>19</v>
      </c>
      <c r="AD2" s="276" t="s">
        <v>20</v>
      </c>
      <c r="AE2" s="276" t="s">
        <v>21</v>
      </c>
      <c r="AF2" s="276" t="s">
        <v>22</v>
      </c>
      <c r="AG2" s="276" t="s">
        <v>23</v>
      </c>
      <c r="AH2" s="276" t="s">
        <v>24</v>
      </c>
      <c r="AI2" s="276" t="s">
        <v>25</v>
      </c>
      <c r="AJ2" s="276" t="s">
        <v>26</v>
      </c>
      <c r="AK2" s="272" t="s">
        <v>27</v>
      </c>
      <c r="AL2" s="272" t="s">
        <v>28</v>
      </c>
      <c r="AM2" s="272" t="s">
        <v>29</v>
      </c>
      <c r="AN2" s="272" t="s">
        <v>299</v>
      </c>
      <c r="AO2" s="272" t="s">
        <v>31</v>
      </c>
      <c r="AP2" s="272" t="s">
        <v>32</v>
      </c>
      <c r="AQ2" s="272" t="s">
        <v>33</v>
      </c>
      <c r="AR2" s="272" t="s">
        <v>34</v>
      </c>
      <c r="AS2" s="272" t="s">
        <v>35</v>
      </c>
      <c r="AT2" s="272" t="s">
        <v>36</v>
      </c>
      <c r="AU2" s="272" t="s">
        <v>37</v>
      </c>
      <c r="AV2" s="272" t="s">
        <v>38</v>
      </c>
      <c r="AW2" s="293" t="s">
        <v>39</v>
      </c>
      <c r="AX2" s="293" t="s">
        <v>40</v>
      </c>
      <c r="AY2" s="272" t="s">
        <v>41</v>
      </c>
      <c r="AZ2" s="293" t="s">
        <v>42</v>
      </c>
      <c r="BA2" s="272" t="s">
        <v>43</v>
      </c>
      <c r="BB2" s="272" t="s">
        <v>44</v>
      </c>
      <c r="BC2" s="272" t="s">
        <v>45</v>
      </c>
      <c r="BD2" s="291" t="s">
        <v>46</v>
      </c>
      <c r="BE2" s="281" t="s">
        <v>49</v>
      </c>
    </row>
    <row r="3" spans="1:57" ht="15" thickBot="1" x14ac:dyDescent="0.35">
      <c r="A3" s="284" t="s">
        <v>50</v>
      </c>
      <c r="B3" s="286" t="s">
        <v>51</v>
      </c>
      <c r="C3" s="114"/>
      <c r="D3" s="288" t="s">
        <v>52</v>
      </c>
      <c r="E3" s="289"/>
      <c r="F3" s="289"/>
      <c r="G3" s="290"/>
      <c r="H3" s="115" t="s">
        <v>53</v>
      </c>
      <c r="I3" s="277"/>
      <c r="J3" s="277"/>
      <c r="K3" s="277"/>
      <c r="L3" s="277"/>
      <c r="M3" s="277"/>
      <c r="N3" s="277"/>
      <c r="O3" s="277"/>
      <c r="P3" s="277"/>
      <c r="Q3" s="277"/>
      <c r="R3" s="276" t="s">
        <v>54</v>
      </c>
      <c r="S3" s="276" t="s">
        <v>55</v>
      </c>
      <c r="T3" s="277"/>
      <c r="U3" s="308"/>
      <c r="V3" s="277"/>
      <c r="W3" s="277"/>
      <c r="X3" s="277"/>
      <c r="Y3" s="277"/>
      <c r="Z3" s="277"/>
      <c r="AA3" s="277"/>
      <c r="AB3" s="277"/>
      <c r="AC3" s="277"/>
      <c r="AD3" s="277"/>
      <c r="AE3" s="277"/>
      <c r="AF3" s="277"/>
      <c r="AG3" s="277"/>
      <c r="AH3" s="277"/>
      <c r="AI3" s="277"/>
      <c r="AJ3" s="277"/>
      <c r="AK3" s="273"/>
      <c r="AL3" s="273"/>
      <c r="AM3" s="273"/>
      <c r="AN3" s="273"/>
      <c r="AO3" s="273"/>
      <c r="AP3" s="273"/>
      <c r="AQ3" s="273"/>
      <c r="AR3" s="273"/>
      <c r="AS3" s="273"/>
      <c r="AT3" s="273"/>
      <c r="AU3" s="273"/>
      <c r="AV3" s="273"/>
      <c r="AW3" s="294"/>
      <c r="AX3" s="294"/>
      <c r="AY3" s="273"/>
      <c r="AZ3" s="294"/>
      <c r="BA3" s="273"/>
      <c r="BB3" s="273"/>
      <c r="BC3" s="273"/>
      <c r="BD3" s="292"/>
      <c r="BE3" s="282"/>
    </row>
    <row r="4" spans="1:57" ht="31.2" thickBot="1" x14ac:dyDescent="0.35">
      <c r="A4" s="285"/>
      <c r="B4" s="287"/>
      <c r="C4" s="116" t="s">
        <v>56</v>
      </c>
      <c r="D4" s="116" t="s">
        <v>57</v>
      </c>
      <c r="E4" s="116" t="s">
        <v>58</v>
      </c>
      <c r="F4" s="116" t="s">
        <v>59</v>
      </c>
      <c r="G4" s="117" t="s">
        <v>60</v>
      </c>
      <c r="H4" s="118" t="s">
        <v>61</v>
      </c>
      <c r="I4" s="277"/>
      <c r="J4" s="277"/>
      <c r="K4" s="277"/>
      <c r="L4" s="277"/>
      <c r="M4" s="277"/>
      <c r="N4" s="277"/>
      <c r="O4" s="277"/>
      <c r="P4" s="277"/>
      <c r="Q4" s="277"/>
      <c r="R4" s="277"/>
      <c r="S4" s="277"/>
      <c r="T4" s="277"/>
      <c r="U4" s="308"/>
      <c r="V4" s="277"/>
      <c r="W4" s="277"/>
      <c r="X4" s="277"/>
      <c r="Y4" s="277"/>
      <c r="Z4" s="277"/>
      <c r="AA4" s="295"/>
      <c r="AB4" s="295"/>
      <c r="AC4" s="277"/>
      <c r="AD4" s="277"/>
      <c r="AE4" s="277"/>
      <c r="AF4" s="277"/>
      <c r="AG4" s="277"/>
      <c r="AH4" s="277"/>
      <c r="AI4" s="277"/>
      <c r="AJ4" s="277"/>
      <c r="AK4" s="273"/>
      <c r="AL4" s="273"/>
      <c r="AM4" s="273"/>
      <c r="AN4" s="273"/>
      <c r="AO4" s="273"/>
      <c r="AP4" s="273"/>
      <c r="AQ4" s="273"/>
      <c r="AR4" s="273"/>
      <c r="AS4" s="273"/>
      <c r="AT4" s="273"/>
      <c r="AU4" s="273"/>
      <c r="AV4" s="273"/>
      <c r="AW4" s="294"/>
      <c r="AX4" s="294"/>
      <c r="AY4" s="273"/>
      <c r="AZ4" s="294"/>
      <c r="BA4" s="273"/>
      <c r="BB4" s="273"/>
      <c r="BC4" s="273"/>
      <c r="BD4" s="292"/>
      <c r="BE4" s="283"/>
    </row>
    <row r="5" spans="1:57" ht="30" customHeight="1" x14ac:dyDescent="0.3">
      <c r="A5" s="119">
        <v>1</v>
      </c>
      <c r="B5" s="119" t="s">
        <v>267</v>
      </c>
      <c r="C5" s="119"/>
      <c r="D5" s="119"/>
      <c r="E5" s="119"/>
      <c r="F5" s="119">
        <v>1</v>
      </c>
      <c r="G5" s="119" t="s">
        <v>268</v>
      </c>
      <c r="H5" s="119" t="s">
        <v>269</v>
      </c>
      <c r="I5" s="119" t="s">
        <v>270</v>
      </c>
      <c r="J5" s="119">
        <v>2205632</v>
      </c>
      <c r="K5" s="119">
        <v>2428328</v>
      </c>
      <c r="L5" s="119" t="s">
        <v>66</v>
      </c>
      <c r="M5" s="119" t="s">
        <v>67</v>
      </c>
      <c r="N5" s="119" t="s">
        <v>68</v>
      </c>
      <c r="O5" s="120">
        <v>44179</v>
      </c>
      <c r="P5" s="119" t="s">
        <v>271</v>
      </c>
      <c r="Q5" s="120">
        <v>44193</v>
      </c>
      <c r="R5" s="120">
        <v>44197</v>
      </c>
      <c r="S5" s="120">
        <v>44561</v>
      </c>
      <c r="T5" s="121" t="s">
        <v>272</v>
      </c>
      <c r="U5" s="119" t="s">
        <v>71</v>
      </c>
      <c r="V5" s="119" t="s">
        <v>273</v>
      </c>
      <c r="W5" s="73">
        <v>35701</v>
      </c>
      <c r="X5" s="73">
        <v>35700001</v>
      </c>
      <c r="Y5" s="73" t="s">
        <v>274</v>
      </c>
      <c r="Z5" s="119"/>
      <c r="AA5" s="119"/>
      <c r="AB5" s="119"/>
      <c r="AC5" s="95">
        <v>275862.06896551728</v>
      </c>
      <c r="AD5" s="122">
        <v>320000</v>
      </c>
      <c r="AE5" s="95">
        <v>689655.17241379316</v>
      </c>
      <c r="AF5" s="122">
        <v>800000</v>
      </c>
      <c r="AG5" s="119" t="s">
        <v>300</v>
      </c>
      <c r="AH5" s="123" t="s">
        <v>275</v>
      </c>
      <c r="AI5" s="119" t="s">
        <v>276</v>
      </c>
      <c r="AJ5" s="124"/>
      <c r="AK5" s="67" t="s">
        <v>77</v>
      </c>
      <c r="AL5" s="62" t="s">
        <v>277</v>
      </c>
      <c r="AM5" s="65">
        <v>44193</v>
      </c>
      <c r="AN5" s="67" t="s">
        <v>79</v>
      </c>
      <c r="AO5" s="67">
        <v>68965.509999999995</v>
      </c>
      <c r="AP5" s="67" t="s">
        <v>80</v>
      </c>
      <c r="AQ5" s="67" t="s">
        <v>278</v>
      </c>
      <c r="AR5" s="67" t="s">
        <v>279</v>
      </c>
      <c r="AS5" s="67" t="s">
        <v>272</v>
      </c>
      <c r="AT5" s="67" t="s">
        <v>84</v>
      </c>
      <c r="AU5" s="67" t="s">
        <v>270</v>
      </c>
      <c r="AV5" s="65">
        <v>44193</v>
      </c>
      <c r="AW5" s="65">
        <v>44203</v>
      </c>
      <c r="AX5" s="63">
        <v>44201</v>
      </c>
      <c r="AY5" s="67" t="s">
        <v>280</v>
      </c>
      <c r="AZ5" s="65">
        <v>44201</v>
      </c>
      <c r="BA5" s="67"/>
      <c r="BB5" s="67"/>
      <c r="BC5" s="67"/>
      <c r="BD5" s="97" t="s">
        <v>67</v>
      </c>
      <c r="BE5" s="223">
        <v>225040</v>
      </c>
    </row>
    <row r="6" spans="1:57" ht="30" customHeight="1" x14ac:dyDescent="0.3">
      <c r="A6" s="93">
        <v>2</v>
      </c>
      <c r="B6" s="125" t="s">
        <v>235</v>
      </c>
      <c r="C6" s="93"/>
      <c r="D6" s="126"/>
      <c r="E6" s="126">
        <v>1</v>
      </c>
      <c r="F6" s="126"/>
      <c r="G6" s="93" t="s">
        <v>301</v>
      </c>
      <c r="H6" s="73" t="s">
        <v>302</v>
      </c>
      <c r="I6" s="119" t="s">
        <v>237</v>
      </c>
      <c r="J6" s="93">
        <v>2203615</v>
      </c>
      <c r="K6" s="73">
        <v>2427520</v>
      </c>
      <c r="L6" s="126" t="s">
        <v>66</v>
      </c>
      <c r="M6" s="93" t="s">
        <v>173</v>
      </c>
      <c r="N6" s="93" t="s">
        <v>174</v>
      </c>
      <c r="O6" s="127">
        <v>44193</v>
      </c>
      <c r="P6" s="128" t="s">
        <v>238</v>
      </c>
      <c r="Q6" s="127">
        <v>44196</v>
      </c>
      <c r="R6" s="127">
        <v>44197</v>
      </c>
      <c r="S6" s="127">
        <v>45291</v>
      </c>
      <c r="T6" s="129" t="s">
        <v>239</v>
      </c>
      <c r="U6" s="93" t="s">
        <v>71</v>
      </c>
      <c r="V6" s="119" t="s">
        <v>303</v>
      </c>
      <c r="W6" s="125">
        <v>33903</v>
      </c>
      <c r="X6" s="73">
        <v>33900012</v>
      </c>
      <c r="Y6" s="93" t="s">
        <v>115</v>
      </c>
      <c r="Z6" s="96"/>
      <c r="AA6" s="130"/>
      <c r="AB6" s="130"/>
      <c r="AC6" s="95">
        <v>6121868.4000000004</v>
      </c>
      <c r="AD6" s="96">
        <v>7101367.3439999996</v>
      </c>
      <c r="AE6" s="96">
        <v>7028294.4000000004</v>
      </c>
      <c r="AF6" s="96">
        <v>8152821.5039999997</v>
      </c>
      <c r="AG6" s="93" t="s">
        <v>240</v>
      </c>
      <c r="AH6" s="73" t="s">
        <v>304</v>
      </c>
      <c r="AI6" s="73" t="s">
        <v>305</v>
      </c>
      <c r="AJ6" s="96"/>
      <c r="AK6" s="67" t="s">
        <v>77</v>
      </c>
      <c r="AL6" s="62" t="s">
        <v>241</v>
      </c>
      <c r="AM6" s="65">
        <v>44196</v>
      </c>
      <c r="AN6" s="67" t="s">
        <v>79</v>
      </c>
      <c r="AO6" s="67">
        <v>702829.44</v>
      </c>
      <c r="AP6" s="67" t="s">
        <v>80</v>
      </c>
      <c r="AQ6" s="67" t="s">
        <v>242</v>
      </c>
      <c r="AR6" s="67" t="s">
        <v>243</v>
      </c>
      <c r="AS6" s="67" t="s">
        <v>239</v>
      </c>
      <c r="AT6" s="67" t="s">
        <v>244</v>
      </c>
      <c r="AU6" s="67" t="s">
        <v>237</v>
      </c>
      <c r="AV6" s="65">
        <v>44196</v>
      </c>
      <c r="AW6" s="65">
        <v>44206</v>
      </c>
      <c r="AX6" s="63">
        <v>44204</v>
      </c>
      <c r="AY6" s="67" t="s">
        <v>245</v>
      </c>
      <c r="AZ6" s="65">
        <v>44204</v>
      </c>
      <c r="BA6" s="67"/>
      <c r="BB6" s="67"/>
      <c r="BC6" s="67"/>
      <c r="BD6" s="97" t="s">
        <v>173</v>
      </c>
      <c r="BE6" s="223">
        <v>833953.03</v>
      </c>
    </row>
    <row r="7" spans="1:57" ht="30" customHeight="1" x14ac:dyDescent="0.3">
      <c r="A7" s="93">
        <v>2</v>
      </c>
      <c r="B7" s="125" t="s">
        <v>235</v>
      </c>
      <c r="C7" s="93"/>
      <c r="D7" s="126"/>
      <c r="E7" s="126">
        <v>1</v>
      </c>
      <c r="F7" s="126"/>
      <c r="G7" s="93" t="s">
        <v>301</v>
      </c>
      <c r="H7" s="73" t="s">
        <v>236</v>
      </c>
      <c r="I7" s="119" t="s">
        <v>246</v>
      </c>
      <c r="J7" s="93">
        <v>2203615</v>
      </c>
      <c r="K7" s="73">
        <v>2427533</v>
      </c>
      <c r="L7" s="126" t="s">
        <v>247</v>
      </c>
      <c r="M7" s="93" t="s">
        <v>173</v>
      </c>
      <c r="N7" s="93" t="s">
        <v>174</v>
      </c>
      <c r="O7" s="127">
        <v>44193</v>
      </c>
      <c r="P7" s="128" t="s">
        <v>238</v>
      </c>
      <c r="Q7" s="127">
        <v>44196</v>
      </c>
      <c r="R7" s="127">
        <v>44197</v>
      </c>
      <c r="S7" s="127">
        <v>45291</v>
      </c>
      <c r="T7" s="129" t="s">
        <v>248</v>
      </c>
      <c r="U7" s="93" t="s">
        <v>129</v>
      </c>
      <c r="V7" s="119" t="s">
        <v>306</v>
      </c>
      <c r="W7" s="125">
        <v>33903</v>
      </c>
      <c r="X7" s="73">
        <v>33900012</v>
      </c>
      <c r="Y7" s="93" t="s">
        <v>115</v>
      </c>
      <c r="Z7" s="96"/>
      <c r="AA7" s="96"/>
      <c r="AB7" s="96"/>
      <c r="AC7" s="98"/>
      <c r="AD7" s="96"/>
      <c r="AE7" s="96">
        <v>75394.8</v>
      </c>
      <c r="AF7" s="96">
        <v>87457.967999999993</v>
      </c>
      <c r="AG7" s="93" t="s">
        <v>240</v>
      </c>
      <c r="AH7" s="123"/>
      <c r="AI7" s="96"/>
      <c r="AJ7" s="96"/>
      <c r="AK7" s="67" t="s">
        <v>77</v>
      </c>
      <c r="AL7" s="62" t="s">
        <v>249</v>
      </c>
      <c r="AM7" s="65">
        <v>44200</v>
      </c>
      <c r="AN7" s="67" t="s">
        <v>79</v>
      </c>
      <c r="AO7" s="67">
        <v>7539.48</v>
      </c>
      <c r="AP7" s="67" t="s">
        <v>80</v>
      </c>
      <c r="AQ7" s="67" t="s">
        <v>149</v>
      </c>
      <c r="AR7" s="67" t="s">
        <v>243</v>
      </c>
      <c r="AS7" s="67" t="s">
        <v>250</v>
      </c>
      <c r="AT7" s="67" t="s">
        <v>244</v>
      </c>
      <c r="AU7" s="67" t="s">
        <v>246</v>
      </c>
      <c r="AV7" s="65">
        <v>44196</v>
      </c>
      <c r="AW7" s="65">
        <v>44206</v>
      </c>
      <c r="AX7" s="63">
        <v>44204</v>
      </c>
      <c r="AY7" s="67" t="s">
        <v>251</v>
      </c>
      <c r="AZ7" s="65">
        <v>44204</v>
      </c>
      <c r="BA7" s="67"/>
      <c r="BB7" s="67"/>
      <c r="BC7" s="67"/>
      <c r="BD7" s="97" t="s">
        <v>173</v>
      </c>
      <c r="BE7" s="223">
        <v>8664.82</v>
      </c>
    </row>
    <row r="8" spans="1:57" ht="30" customHeight="1" x14ac:dyDescent="0.3">
      <c r="A8" s="93">
        <v>2</v>
      </c>
      <c r="B8" s="125" t="s">
        <v>235</v>
      </c>
      <c r="C8" s="93"/>
      <c r="D8" s="126"/>
      <c r="E8" s="126">
        <v>1</v>
      </c>
      <c r="F8" s="126"/>
      <c r="G8" s="93" t="s">
        <v>301</v>
      </c>
      <c r="H8" s="73" t="s">
        <v>236</v>
      </c>
      <c r="I8" s="119" t="s">
        <v>252</v>
      </c>
      <c r="J8" s="93">
        <v>2203615</v>
      </c>
      <c r="K8" s="73">
        <v>2430112</v>
      </c>
      <c r="L8" s="126" t="s">
        <v>66</v>
      </c>
      <c r="M8" s="93" t="s">
        <v>173</v>
      </c>
      <c r="N8" s="93" t="s">
        <v>174</v>
      </c>
      <c r="O8" s="127">
        <v>44193</v>
      </c>
      <c r="P8" s="128" t="s">
        <v>238</v>
      </c>
      <c r="Q8" s="127">
        <v>44196</v>
      </c>
      <c r="R8" s="127">
        <v>44197</v>
      </c>
      <c r="S8" s="127">
        <v>45291</v>
      </c>
      <c r="T8" s="129" t="s">
        <v>248</v>
      </c>
      <c r="U8" s="93" t="s">
        <v>129</v>
      </c>
      <c r="V8" s="119" t="s">
        <v>307</v>
      </c>
      <c r="W8" s="125">
        <v>33903</v>
      </c>
      <c r="X8" s="73">
        <v>33900012</v>
      </c>
      <c r="Y8" s="93" t="s">
        <v>115</v>
      </c>
      <c r="Z8" s="96"/>
      <c r="AA8" s="130"/>
      <c r="AB8" s="130"/>
      <c r="AC8" s="95">
        <v>21303</v>
      </c>
      <c r="AD8" s="96">
        <v>24711.48</v>
      </c>
      <c r="AE8" s="96">
        <v>51127.200000000004</v>
      </c>
      <c r="AF8" s="96">
        <v>59307.552000000003</v>
      </c>
      <c r="AG8" s="93" t="s">
        <v>240</v>
      </c>
      <c r="AH8" s="123" t="s">
        <v>308</v>
      </c>
      <c r="AI8" s="131" t="s">
        <v>309</v>
      </c>
      <c r="AJ8" s="96"/>
      <c r="AK8" s="67" t="s">
        <v>77</v>
      </c>
      <c r="AL8" s="62" t="s">
        <v>253</v>
      </c>
      <c r="AM8" s="65">
        <v>44200</v>
      </c>
      <c r="AN8" s="67" t="s">
        <v>79</v>
      </c>
      <c r="AO8" s="67">
        <v>5112.72</v>
      </c>
      <c r="AP8" s="67" t="s">
        <v>80</v>
      </c>
      <c r="AQ8" s="67" t="s">
        <v>149</v>
      </c>
      <c r="AR8" s="67" t="s">
        <v>243</v>
      </c>
      <c r="AS8" s="67" t="s">
        <v>250</v>
      </c>
      <c r="AT8" s="67" t="s">
        <v>244</v>
      </c>
      <c r="AU8" s="67" t="s">
        <v>252</v>
      </c>
      <c r="AV8" s="65">
        <v>44196</v>
      </c>
      <c r="AW8" s="65">
        <v>44206</v>
      </c>
      <c r="AX8" s="63">
        <v>44204</v>
      </c>
      <c r="AY8" s="67" t="s">
        <v>254</v>
      </c>
      <c r="AZ8" s="65">
        <v>44204</v>
      </c>
      <c r="BA8" s="67"/>
      <c r="BB8" s="67"/>
      <c r="BC8" s="67"/>
      <c r="BD8" s="97" t="s">
        <v>173</v>
      </c>
      <c r="BE8" s="223">
        <v>2448.1799999999998</v>
      </c>
    </row>
    <row r="9" spans="1:57" ht="30" customHeight="1" x14ac:dyDescent="0.3">
      <c r="A9" s="93">
        <v>3</v>
      </c>
      <c r="B9" s="125" t="s">
        <v>255</v>
      </c>
      <c r="C9" s="93"/>
      <c r="D9" s="126">
        <v>1</v>
      </c>
      <c r="E9" s="126"/>
      <c r="F9" s="126"/>
      <c r="G9" s="93" t="s">
        <v>256</v>
      </c>
      <c r="H9" s="93" t="s">
        <v>257</v>
      </c>
      <c r="I9" s="132" t="s">
        <v>258</v>
      </c>
      <c r="J9" s="93">
        <v>2205009</v>
      </c>
      <c r="K9" s="73">
        <v>2435200</v>
      </c>
      <c r="L9" s="126"/>
      <c r="M9" s="93" t="s">
        <v>173</v>
      </c>
      <c r="N9" s="93" t="s">
        <v>174</v>
      </c>
      <c r="O9" s="127">
        <v>44209</v>
      </c>
      <c r="P9" s="128" t="s">
        <v>238</v>
      </c>
      <c r="Q9" s="127">
        <v>43857</v>
      </c>
      <c r="R9" s="127">
        <v>44216</v>
      </c>
      <c r="S9" s="127">
        <v>44670</v>
      </c>
      <c r="T9" s="125" t="s">
        <v>259</v>
      </c>
      <c r="U9" s="93" t="s">
        <v>71</v>
      </c>
      <c r="V9" s="125" t="s">
        <v>260</v>
      </c>
      <c r="W9" s="125">
        <v>33903</v>
      </c>
      <c r="X9" s="73">
        <v>33900016</v>
      </c>
      <c r="Y9" s="93" t="s">
        <v>115</v>
      </c>
      <c r="Z9" s="96"/>
      <c r="AA9" s="96"/>
      <c r="AB9" s="96"/>
      <c r="AC9" s="98"/>
      <c r="AD9" s="96"/>
      <c r="AE9" s="96">
        <v>2199775</v>
      </c>
      <c r="AF9" s="96">
        <v>2551739</v>
      </c>
      <c r="AG9" s="93" t="s">
        <v>240</v>
      </c>
      <c r="AH9" s="123" t="s">
        <v>310</v>
      </c>
      <c r="AI9" s="131" t="s">
        <v>311</v>
      </c>
      <c r="AJ9" s="96"/>
      <c r="AK9" s="67" t="s">
        <v>77</v>
      </c>
      <c r="AL9" s="62" t="s">
        <v>262</v>
      </c>
      <c r="AM9" s="65">
        <v>44223</v>
      </c>
      <c r="AN9" s="67" t="s">
        <v>79</v>
      </c>
      <c r="AO9" s="67">
        <v>219977.5</v>
      </c>
      <c r="AP9" s="67" t="s">
        <v>80</v>
      </c>
      <c r="AQ9" s="67" t="s">
        <v>263</v>
      </c>
      <c r="AR9" s="67" t="s">
        <v>264</v>
      </c>
      <c r="AS9" s="67" t="s">
        <v>265</v>
      </c>
      <c r="AT9" s="67" t="s">
        <v>84</v>
      </c>
      <c r="AU9" s="67" t="s">
        <v>258</v>
      </c>
      <c r="AV9" s="65">
        <v>44223</v>
      </c>
      <c r="AW9" s="65">
        <v>44232</v>
      </c>
      <c r="AX9" s="63">
        <v>44229</v>
      </c>
      <c r="AY9" s="67" t="s">
        <v>266</v>
      </c>
      <c r="AZ9" s="63">
        <v>44229</v>
      </c>
      <c r="BA9" s="67"/>
      <c r="BB9" s="67"/>
      <c r="BC9" s="67"/>
      <c r="BD9" s="97" t="s">
        <v>173</v>
      </c>
      <c r="BE9" s="223">
        <v>0</v>
      </c>
    </row>
    <row r="10" spans="1:57" ht="30" customHeight="1" x14ac:dyDescent="0.3">
      <c r="A10" s="133">
        <v>3</v>
      </c>
      <c r="B10" s="134" t="s">
        <v>255</v>
      </c>
      <c r="C10" s="133"/>
      <c r="D10" s="135">
        <v>1</v>
      </c>
      <c r="E10" s="135"/>
      <c r="F10" s="135"/>
      <c r="G10" s="133" t="s">
        <v>256</v>
      </c>
      <c r="H10" s="133" t="s">
        <v>257</v>
      </c>
      <c r="I10" s="136" t="s">
        <v>312</v>
      </c>
      <c r="J10" s="133">
        <v>2205009</v>
      </c>
      <c r="K10" s="43">
        <v>2435200</v>
      </c>
      <c r="L10" s="135"/>
      <c r="M10" s="133" t="s">
        <v>173</v>
      </c>
      <c r="N10" s="133" t="s">
        <v>174</v>
      </c>
      <c r="O10" s="137"/>
      <c r="P10" s="138"/>
      <c r="Q10" s="137">
        <v>44343</v>
      </c>
      <c r="R10" s="137">
        <v>44343</v>
      </c>
      <c r="S10" s="137">
        <v>44670</v>
      </c>
      <c r="T10" s="134" t="s">
        <v>259</v>
      </c>
      <c r="U10" s="133" t="s">
        <v>71</v>
      </c>
      <c r="V10" s="134" t="s">
        <v>260</v>
      </c>
      <c r="W10" s="134">
        <v>33903</v>
      </c>
      <c r="X10" s="43">
        <v>33900016</v>
      </c>
      <c r="Y10" s="133" t="s">
        <v>115</v>
      </c>
      <c r="Z10" s="139"/>
      <c r="AA10" s="139"/>
      <c r="AB10" s="139"/>
      <c r="AC10" s="140"/>
      <c r="AD10" s="139"/>
      <c r="AE10" s="141" t="s">
        <v>313</v>
      </c>
      <c r="AF10" s="141" t="s">
        <v>313</v>
      </c>
      <c r="AG10" s="93" t="s">
        <v>240</v>
      </c>
      <c r="AH10" s="123" t="s">
        <v>310</v>
      </c>
      <c r="AI10" s="131" t="s">
        <v>311</v>
      </c>
      <c r="AJ10" s="96"/>
      <c r="AK10" s="55" t="s">
        <v>108</v>
      </c>
      <c r="AL10" s="85"/>
      <c r="AM10" s="87"/>
      <c r="AN10" s="55"/>
      <c r="AO10" s="55"/>
      <c r="AP10" s="55"/>
      <c r="AQ10" s="55"/>
      <c r="AR10" s="55"/>
      <c r="AS10" s="55"/>
      <c r="AT10" s="55"/>
      <c r="AU10" s="55"/>
      <c r="AV10" s="87"/>
      <c r="AW10" s="87"/>
      <c r="AX10" s="82"/>
      <c r="AY10" s="55"/>
      <c r="AZ10" s="82"/>
      <c r="BA10" s="55"/>
      <c r="BB10" s="55"/>
      <c r="BC10" s="55"/>
      <c r="BD10" s="142"/>
      <c r="BE10" s="223">
        <v>740003.44</v>
      </c>
    </row>
    <row r="11" spans="1:57" ht="30" customHeight="1" x14ac:dyDescent="0.3">
      <c r="A11" s="93">
        <v>5</v>
      </c>
      <c r="B11" s="125" t="s">
        <v>314</v>
      </c>
      <c r="C11" s="93"/>
      <c r="D11" s="126"/>
      <c r="E11" s="126">
        <v>1</v>
      </c>
      <c r="F11" s="126"/>
      <c r="G11" s="93" t="s">
        <v>315</v>
      </c>
      <c r="H11" s="73" t="s">
        <v>316</v>
      </c>
      <c r="I11" s="132" t="s">
        <v>317</v>
      </c>
      <c r="J11" s="93">
        <v>2228431</v>
      </c>
      <c r="K11" s="73">
        <v>2465523</v>
      </c>
      <c r="L11" s="126" t="s">
        <v>66</v>
      </c>
      <c r="M11" s="93" t="s">
        <v>173</v>
      </c>
      <c r="N11" s="93" t="s">
        <v>174</v>
      </c>
      <c r="O11" s="127">
        <v>44259</v>
      </c>
      <c r="P11" s="128" t="s">
        <v>238</v>
      </c>
      <c r="Q11" s="127">
        <v>44273</v>
      </c>
      <c r="R11" s="127">
        <v>44270</v>
      </c>
      <c r="S11" s="127">
        <v>45291</v>
      </c>
      <c r="T11" s="125" t="s">
        <v>318</v>
      </c>
      <c r="U11" s="93" t="s">
        <v>129</v>
      </c>
      <c r="V11" s="125" t="s">
        <v>319</v>
      </c>
      <c r="W11" s="125">
        <v>31701</v>
      </c>
      <c r="X11" s="73">
        <v>31700002</v>
      </c>
      <c r="Y11" s="93" t="s">
        <v>320</v>
      </c>
      <c r="Z11" s="96"/>
      <c r="AA11" s="96"/>
      <c r="AB11" s="96"/>
      <c r="AC11" s="96">
        <v>2234322.7000000002</v>
      </c>
      <c r="AD11" s="96">
        <v>2591814.3319999999</v>
      </c>
      <c r="AE11" s="96">
        <v>3515052.49</v>
      </c>
      <c r="AF11" s="96">
        <v>4077460.8884000001</v>
      </c>
      <c r="AG11" s="93" t="s">
        <v>321</v>
      </c>
      <c r="AH11" s="123"/>
      <c r="AI11" s="96"/>
      <c r="AJ11" s="96"/>
      <c r="AK11" s="143" t="s">
        <v>77</v>
      </c>
      <c r="AL11" s="144" t="s">
        <v>322</v>
      </c>
      <c r="AM11" s="145">
        <v>44273</v>
      </c>
      <c r="AN11" s="144" t="s">
        <v>79</v>
      </c>
      <c r="AO11" s="144">
        <v>99680.59</v>
      </c>
      <c r="AP11" s="146" t="s">
        <v>80</v>
      </c>
      <c r="AQ11" s="144" t="s">
        <v>216</v>
      </c>
      <c r="AR11" s="145" t="s">
        <v>323</v>
      </c>
      <c r="AS11" s="144" t="s">
        <v>318</v>
      </c>
      <c r="AT11" s="144" t="s">
        <v>244</v>
      </c>
      <c r="AU11" s="144" t="s">
        <v>317</v>
      </c>
      <c r="AV11" s="145">
        <v>44273</v>
      </c>
      <c r="AW11" s="145">
        <v>44281</v>
      </c>
      <c r="AX11" s="145">
        <v>44281</v>
      </c>
      <c r="AY11" s="144" t="s">
        <v>324</v>
      </c>
      <c r="AZ11" s="145">
        <v>44281</v>
      </c>
      <c r="BA11" s="145"/>
      <c r="BB11" s="147"/>
      <c r="BC11" s="144"/>
      <c r="BD11" s="148" t="s">
        <v>173</v>
      </c>
      <c r="BE11" s="223">
        <v>150186.13</v>
      </c>
    </row>
    <row r="12" spans="1:57" ht="30" customHeight="1" x14ac:dyDescent="0.3">
      <c r="A12" s="93">
        <v>6</v>
      </c>
      <c r="B12" s="125" t="s">
        <v>325</v>
      </c>
      <c r="C12" s="93"/>
      <c r="D12" s="126"/>
      <c r="E12" s="126">
        <v>1</v>
      </c>
      <c r="F12" s="126"/>
      <c r="G12" s="93" t="s">
        <v>315</v>
      </c>
      <c r="H12" s="73" t="s">
        <v>326</v>
      </c>
      <c r="I12" s="132" t="s">
        <v>327</v>
      </c>
      <c r="J12" s="93">
        <v>2228470</v>
      </c>
      <c r="K12" s="73">
        <v>2470948</v>
      </c>
      <c r="L12" s="126" t="s">
        <v>66</v>
      </c>
      <c r="M12" s="93" t="s">
        <v>173</v>
      </c>
      <c r="N12" s="93" t="s">
        <v>174</v>
      </c>
      <c r="O12" s="127">
        <v>44259</v>
      </c>
      <c r="P12" s="128" t="s">
        <v>238</v>
      </c>
      <c r="Q12" s="127">
        <v>44273</v>
      </c>
      <c r="R12" s="127">
        <v>44270</v>
      </c>
      <c r="S12" s="127">
        <v>45291</v>
      </c>
      <c r="T12" s="125" t="s">
        <v>328</v>
      </c>
      <c r="U12" s="93" t="s">
        <v>71</v>
      </c>
      <c r="V12" s="125" t="s">
        <v>329</v>
      </c>
      <c r="W12" s="125">
        <v>31701</v>
      </c>
      <c r="X12" s="73">
        <v>31700002</v>
      </c>
      <c r="Y12" s="93" t="s">
        <v>320</v>
      </c>
      <c r="Z12" s="96"/>
      <c r="AA12" s="96"/>
      <c r="AB12" s="96"/>
      <c r="AC12" s="96">
        <v>953752.37</v>
      </c>
      <c r="AD12" s="96">
        <v>1106352.7492</v>
      </c>
      <c r="AE12" s="96">
        <v>1484746.7999999998</v>
      </c>
      <c r="AF12" s="96">
        <v>1722306.2879999997</v>
      </c>
      <c r="AG12" s="93" t="s">
        <v>321</v>
      </c>
      <c r="AH12" s="123">
        <v>148474.68</v>
      </c>
      <c r="AI12" s="96"/>
      <c r="AJ12" s="96"/>
      <c r="AK12" s="143" t="s">
        <v>77</v>
      </c>
      <c r="AL12" s="143">
        <v>21246055</v>
      </c>
      <c r="AM12" s="145">
        <v>44279</v>
      </c>
      <c r="AN12" s="144" t="s">
        <v>79</v>
      </c>
      <c r="AO12" s="144">
        <v>148475</v>
      </c>
      <c r="AP12" s="146" t="s">
        <v>80</v>
      </c>
      <c r="AQ12" s="144" t="s">
        <v>330</v>
      </c>
      <c r="AR12" s="145" t="s">
        <v>323</v>
      </c>
      <c r="AS12" s="144" t="s">
        <v>328</v>
      </c>
      <c r="AT12" s="144" t="s">
        <v>244</v>
      </c>
      <c r="AU12" s="144" t="s">
        <v>327</v>
      </c>
      <c r="AV12" s="145">
        <v>44273</v>
      </c>
      <c r="AW12" s="145">
        <v>44281</v>
      </c>
      <c r="AX12" s="145">
        <v>44281</v>
      </c>
      <c r="AY12" s="144" t="s">
        <v>331</v>
      </c>
      <c r="AZ12" s="145">
        <v>44281</v>
      </c>
      <c r="BA12" s="145"/>
      <c r="BB12" s="147"/>
      <c r="BC12" s="144"/>
      <c r="BD12" s="148" t="s">
        <v>173</v>
      </c>
      <c r="BE12" s="223">
        <v>0</v>
      </c>
    </row>
    <row r="13" spans="1:57" ht="30" customHeight="1" x14ac:dyDescent="0.3">
      <c r="A13" s="93">
        <v>6</v>
      </c>
      <c r="B13" s="125" t="s">
        <v>325</v>
      </c>
      <c r="C13" s="93"/>
      <c r="D13" s="126"/>
      <c r="E13" s="126">
        <v>1</v>
      </c>
      <c r="F13" s="126"/>
      <c r="G13" s="93" t="s">
        <v>315</v>
      </c>
      <c r="H13" s="73" t="s">
        <v>326</v>
      </c>
      <c r="I13" s="132" t="s">
        <v>332</v>
      </c>
      <c r="J13" s="93">
        <v>2228470</v>
      </c>
      <c r="K13" s="73">
        <v>2471000</v>
      </c>
      <c r="L13" s="126" t="s">
        <v>66</v>
      </c>
      <c r="M13" s="93" t="s">
        <v>173</v>
      </c>
      <c r="N13" s="93" t="s">
        <v>174</v>
      </c>
      <c r="O13" s="127">
        <v>44259</v>
      </c>
      <c r="P13" s="128" t="s">
        <v>238</v>
      </c>
      <c r="Q13" s="127">
        <v>44273</v>
      </c>
      <c r="R13" s="127">
        <v>44270</v>
      </c>
      <c r="S13" s="127">
        <v>45291</v>
      </c>
      <c r="T13" s="125" t="s">
        <v>239</v>
      </c>
      <c r="U13" s="93" t="s">
        <v>71</v>
      </c>
      <c r="V13" s="125" t="s">
        <v>333</v>
      </c>
      <c r="W13" s="125">
        <v>31701</v>
      </c>
      <c r="X13" s="73">
        <v>31700002</v>
      </c>
      <c r="Y13" s="93" t="s">
        <v>320</v>
      </c>
      <c r="Z13" s="96"/>
      <c r="AA13" s="96"/>
      <c r="AB13" s="96"/>
      <c r="AC13" s="96">
        <v>371590.69</v>
      </c>
      <c r="AD13" s="96">
        <v>431045.20039999997</v>
      </c>
      <c r="AE13" s="96">
        <v>691425.6</v>
      </c>
      <c r="AF13" s="96">
        <v>802053.69599999988</v>
      </c>
      <c r="AG13" s="93" t="s">
        <v>321</v>
      </c>
      <c r="AH13" s="123"/>
      <c r="AI13" s="96"/>
      <c r="AJ13" s="96"/>
      <c r="AK13" s="143" t="s">
        <v>77</v>
      </c>
      <c r="AL13" s="143">
        <v>2110506</v>
      </c>
      <c r="AM13" s="145">
        <v>44273</v>
      </c>
      <c r="AN13" s="144" t="s">
        <v>79</v>
      </c>
      <c r="AO13" s="144">
        <v>69142.559999999998</v>
      </c>
      <c r="AP13" s="146" t="s">
        <v>80</v>
      </c>
      <c r="AQ13" s="144" t="s">
        <v>334</v>
      </c>
      <c r="AR13" s="144" t="s">
        <v>323</v>
      </c>
      <c r="AS13" s="144" t="s">
        <v>239</v>
      </c>
      <c r="AT13" s="144" t="s">
        <v>244</v>
      </c>
      <c r="AU13" s="144" t="s">
        <v>332</v>
      </c>
      <c r="AV13" s="145">
        <v>44273</v>
      </c>
      <c r="AW13" s="145">
        <v>44281</v>
      </c>
      <c r="AX13" s="145">
        <v>44278</v>
      </c>
      <c r="AY13" s="144" t="s">
        <v>335</v>
      </c>
      <c r="AZ13" s="145">
        <v>44278</v>
      </c>
      <c r="BA13" s="145"/>
      <c r="BB13" s="147"/>
      <c r="BC13" s="144"/>
      <c r="BD13" s="148" t="s">
        <v>173</v>
      </c>
      <c r="BE13" s="223">
        <v>18013.82</v>
      </c>
    </row>
    <row r="14" spans="1:57" ht="30" customHeight="1" x14ac:dyDescent="0.3">
      <c r="A14" s="93">
        <v>7</v>
      </c>
      <c r="B14" s="125" t="s">
        <v>336</v>
      </c>
      <c r="C14" s="93"/>
      <c r="D14" s="126"/>
      <c r="E14" s="126">
        <v>1</v>
      </c>
      <c r="F14" s="126"/>
      <c r="G14" s="93" t="s">
        <v>315</v>
      </c>
      <c r="H14" s="74" t="s">
        <v>326</v>
      </c>
      <c r="I14" s="132" t="s">
        <v>337</v>
      </c>
      <c r="J14" s="93">
        <v>2229831</v>
      </c>
      <c r="K14" s="73">
        <v>2471093</v>
      </c>
      <c r="L14" s="126" t="s">
        <v>247</v>
      </c>
      <c r="M14" s="93" t="s">
        <v>173</v>
      </c>
      <c r="N14" s="93" t="s">
        <v>174</v>
      </c>
      <c r="O14" s="127">
        <v>44260</v>
      </c>
      <c r="P14" s="128" t="s">
        <v>238</v>
      </c>
      <c r="Q14" s="127">
        <v>44273</v>
      </c>
      <c r="R14" s="127">
        <v>44270</v>
      </c>
      <c r="S14" s="127">
        <v>45291</v>
      </c>
      <c r="T14" s="125" t="s">
        <v>239</v>
      </c>
      <c r="U14" s="93" t="s">
        <v>71</v>
      </c>
      <c r="V14" s="125" t="s">
        <v>338</v>
      </c>
      <c r="W14" s="125">
        <v>31701</v>
      </c>
      <c r="X14" s="73">
        <v>31700002</v>
      </c>
      <c r="Y14" s="93" t="s">
        <v>320</v>
      </c>
      <c r="Z14" s="96"/>
      <c r="AA14" s="96"/>
      <c r="AB14" s="96"/>
      <c r="AC14" s="98"/>
      <c r="AD14" s="96"/>
      <c r="AE14" s="96">
        <v>691863.44</v>
      </c>
      <c r="AF14" s="96">
        <v>802561.59039999987</v>
      </c>
      <c r="AG14" s="93" t="s">
        <v>321</v>
      </c>
      <c r="AH14" s="123"/>
      <c r="AI14" s="96"/>
      <c r="AJ14" s="96"/>
      <c r="AK14" s="143" t="s">
        <v>77</v>
      </c>
      <c r="AL14" s="143">
        <v>2110515</v>
      </c>
      <c r="AM14" s="145">
        <v>44273</v>
      </c>
      <c r="AN14" s="144" t="s">
        <v>79</v>
      </c>
      <c r="AO14" s="144">
        <v>69186.34</v>
      </c>
      <c r="AP14" s="146" t="s">
        <v>80</v>
      </c>
      <c r="AQ14" s="144" t="s">
        <v>334</v>
      </c>
      <c r="AR14" s="144" t="s">
        <v>323</v>
      </c>
      <c r="AS14" s="144" t="s">
        <v>239</v>
      </c>
      <c r="AT14" s="144" t="s">
        <v>244</v>
      </c>
      <c r="AU14" s="144" t="s">
        <v>337</v>
      </c>
      <c r="AV14" s="145">
        <v>44273</v>
      </c>
      <c r="AW14" s="145">
        <v>44281</v>
      </c>
      <c r="AX14" s="145">
        <v>44278</v>
      </c>
      <c r="AY14" s="144" t="s">
        <v>339</v>
      </c>
      <c r="AZ14" s="145">
        <v>44278</v>
      </c>
      <c r="BA14" s="145"/>
      <c r="BB14" s="147"/>
      <c r="BC14" s="144"/>
      <c r="BD14" s="148" t="s">
        <v>173</v>
      </c>
      <c r="BE14" s="223">
        <v>47914.12</v>
      </c>
    </row>
    <row r="15" spans="1:57" ht="30" customHeight="1" x14ac:dyDescent="0.3">
      <c r="A15" s="119">
        <v>8</v>
      </c>
      <c r="B15" s="125" t="s">
        <v>340</v>
      </c>
      <c r="C15" s="93"/>
      <c r="D15" s="126"/>
      <c r="E15" s="126">
        <v>1</v>
      </c>
      <c r="F15" s="126"/>
      <c r="G15" s="93" t="s">
        <v>315</v>
      </c>
      <c r="H15" s="73" t="s">
        <v>341</v>
      </c>
      <c r="I15" s="132" t="s">
        <v>342</v>
      </c>
      <c r="J15" s="93">
        <v>2229868</v>
      </c>
      <c r="K15" s="73">
        <v>2471128</v>
      </c>
      <c r="L15" s="126" t="s">
        <v>66</v>
      </c>
      <c r="M15" s="93" t="s">
        <v>173</v>
      </c>
      <c r="N15" s="93" t="s">
        <v>174</v>
      </c>
      <c r="O15" s="127">
        <v>44260</v>
      </c>
      <c r="P15" s="128" t="s">
        <v>238</v>
      </c>
      <c r="Q15" s="127">
        <v>44273</v>
      </c>
      <c r="R15" s="127">
        <v>44270</v>
      </c>
      <c r="S15" s="127">
        <v>45291</v>
      </c>
      <c r="T15" s="125" t="s">
        <v>343</v>
      </c>
      <c r="U15" s="93" t="s">
        <v>71</v>
      </c>
      <c r="V15" s="125" t="s">
        <v>344</v>
      </c>
      <c r="W15" s="125">
        <v>31701</v>
      </c>
      <c r="X15" s="73">
        <v>31700002</v>
      </c>
      <c r="Y15" s="93" t="s">
        <v>320</v>
      </c>
      <c r="Z15" s="96"/>
      <c r="AA15" s="96"/>
      <c r="AB15" s="96"/>
      <c r="AC15" s="96">
        <v>1169608.9500000002</v>
      </c>
      <c r="AD15" s="96">
        <v>1356746.3820000002</v>
      </c>
      <c r="AE15" s="96">
        <v>2138217.9000000004</v>
      </c>
      <c r="AF15" s="96">
        <v>2480332.7640000004</v>
      </c>
      <c r="AG15" s="93" t="s">
        <v>345</v>
      </c>
      <c r="AH15" s="123"/>
      <c r="AI15" s="96"/>
      <c r="AJ15" s="96"/>
      <c r="AK15" s="143" t="s">
        <v>77</v>
      </c>
      <c r="AL15" s="143">
        <v>21246046</v>
      </c>
      <c r="AM15" s="145">
        <v>44281</v>
      </c>
      <c r="AN15" s="144" t="s">
        <v>79</v>
      </c>
      <c r="AO15" s="144">
        <v>213822</v>
      </c>
      <c r="AP15" s="146" t="s">
        <v>80</v>
      </c>
      <c r="AQ15" s="144" t="s">
        <v>330</v>
      </c>
      <c r="AR15" s="144" t="s">
        <v>323</v>
      </c>
      <c r="AS15" s="144" t="s">
        <v>346</v>
      </c>
      <c r="AT15" s="144" t="s">
        <v>84</v>
      </c>
      <c r="AU15" s="144" t="s">
        <v>342</v>
      </c>
      <c r="AV15" s="145">
        <v>44273</v>
      </c>
      <c r="AW15" s="145">
        <v>44281</v>
      </c>
      <c r="AX15" s="145">
        <v>44281</v>
      </c>
      <c r="AY15" s="144" t="s">
        <v>347</v>
      </c>
      <c r="AZ15" s="145">
        <v>44281</v>
      </c>
      <c r="BA15" s="145"/>
      <c r="BB15" s="147"/>
      <c r="BC15" s="144"/>
      <c r="BD15" s="148" t="s">
        <v>173</v>
      </c>
      <c r="BE15" s="223">
        <v>0</v>
      </c>
    </row>
    <row r="16" spans="1:57" ht="30" customHeight="1" x14ac:dyDescent="0.3">
      <c r="A16" s="93">
        <v>9</v>
      </c>
      <c r="B16" s="125" t="s">
        <v>348</v>
      </c>
      <c r="C16" s="93"/>
      <c r="D16" s="126"/>
      <c r="E16" s="126"/>
      <c r="F16" s="126">
        <v>1</v>
      </c>
      <c r="G16" s="93" t="s">
        <v>268</v>
      </c>
      <c r="H16" s="93" t="s">
        <v>349</v>
      </c>
      <c r="I16" s="132" t="s">
        <v>350</v>
      </c>
      <c r="J16" s="149">
        <v>2230345</v>
      </c>
      <c r="K16" s="149">
        <v>2452425</v>
      </c>
      <c r="L16" s="126" t="s">
        <v>247</v>
      </c>
      <c r="M16" s="93" t="s">
        <v>67</v>
      </c>
      <c r="N16" s="93" t="s">
        <v>68</v>
      </c>
      <c r="O16" s="127">
        <v>44249</v>
      </c>
      <c r="P16" s="128" t="s">
        <v>192</v>
      </c>
      <c r="Q16" s="127">
        <v>44263</v>
      </c>
      <c r="R16" s="127">
        <v>44250</v>
      </c>
      <c r="S16" s="127">
        <v>44561</v>
      </c>
      <c r="T16" s="125" t="s">
        <v>351</v>
      </c>
      <c r="U16" s="93" t="s">
        <v>71</v>
      </c>
      <c r="V16" s="125" t="s">
        <v>352</v>
      </c>
      <c r="W16" s="125">
        <v>32701</v>
      </c>
      <c r="X16" s="73">
        <v>32700005</v>
      </c>
      <c r="Y16" s="73" t="s">
        <v>353</v>
      </c>
      <c r="Z16" s="96"/>
      <c r="AA16" s="96"/>
      <c r="AB16" s="96"/>
      <c r="AC16" s="98"/>
      <c r="AD16" s="96"/>
      <c r="AE16" s="96">
        <v>132346.75</v>
      </c>
      <c r="AF16" s="96"/>
      <c r="AG16" s="93" t="s">
        <v>74</v>
      </c>
      <c r="AH16" s="123"/>
      <c r="AI16" s="96"/>
      <c r="AJ16" s="150" t="s">
        <v>354</v>
      </c>
      <c r="AK16" s="93" t="s">
        <v>355</v>
      </c>
      <c r="AL16" s="131" t="s">
        <v>108</v>
      </c>
      <c r="AM16" s="131" t="s">
        <v>108</v>
      </c>
      <c r="AN16" s="131" t="s">
        <v>108</v>
      </c>
      <c r="AO16" s="131" t="s">
        <v>108</v>
      </c>
      <c r="AP16" s="131" t="s">
        <v>108</v>
      </c>
      <c r="AQ16" s="131" t="s">
        <v>108</v>
      </c>
      <c r="AR16" s="131" t="s">
        <v>108</v>
      </c>
      <c r="AS16" s="131" t="s">
        <v>108</v>
      </c>
      <c r="AT16" s="131" t="s">
        <v>108</v>
      </c>
      <c r="AU16" s="131" t="s">
        <v>108</v>
      </c>
      <c r="AV16" s="131" t="s">
        <v>108</v>
      </c>
      <c r="AW16" s="131" t="s">
        <v>108</v>
      </c>
      <c r="AX16" s="131" t="s">
        <v>108</v>
      </c>
      <c r="AY16" s="131" t="s">
        <v>108</v>
      </c>
      <c r="AZ16" s="131" t="s">
        <v>108</v>
      </c>
      <c r="BA16" s="131" t="s">
        <v>108</v>
      </c>
      <c r="BB16" s="131" t="s">
        <v>108</v>
      </c>
      <c r="BC16" s="131" t="s">
        <v>108</v>
      </c>
      <c r="BD16" s="151" t="s">
        <v>108</v>
      </c>
      <c r="BE16" s="223">
        <v>132346.75</v>
      </c>
    </row>
    <row r="17" spans="1:57" ht="30" customHeight="1" x14ac:dyDescent="0.3">
      <c r="A17" s="152">
        <v>10</v>
      </c>
      <c r="B17" s="153" t="s">
        <v>356</v>
      </c>
      <c r="C17" s="152"/>
      <c r="D17" s="154"/>
      <c r="E17" s="154"/>
      <c r="F17" s="154">
        <v>1</v>
      </c>
      <c r="G17" s="152" t="s">
        <v>268</v>
      </c>
      <c r="H17" s="152" t="s">
        <v>100</v>
      </c>
      <c r="I17" s="155" t="s">
        <v>357</v>
      </c>
      <c r="J17" s="156">
        <v>2230926</v>
      </c>
      <c r="K17" s="156">
        <v>2453157</v>
      </c>
      <c r="L17" s="154" t="s">
        <v>66</v>
      </c>
      <c r="M17" s="152" t="s">
        <v>67</v>
      </c>
      <c r="N17" s="152" t="s">
        <v>68</v>
      </c>
      <c r="O17" s="157">
        <v>44239</v>
      </c>
      <c r="P17" s="158" t="s">
        <v>192</v>
      </c>
      <c r="Q17" s="157">
        <v>44249</v>
      </c>
      <c r="R17" s="157">
        <v>44243</v>
      </c>
      <c r="S17" s="157">
        <v>44561</v>
      </c>
      <c r="T17" s="153" t="s">
        <v>358</v>
      </c>
      <c r="U17" s="152" t="s">
        <v>71</v>
      </c>
      <c r="V17" s="153" t="s">
        <v>359</v>
      </c>
      <c r="W17" s="153">
        <v>33801</v>
      </c>
      <c r="X17" s="159">
        <v>33800001</v>
      </c>
      <c r="Y17" s="159" t="s">
        <v>360</v>
      </c>
      <c r="Z17" s="160"/>
      <c r="AA17" s="161" t="s">
        <v>361</v>
      </c>
      <c r="AB17" s="160"/>
      <c r="AC17" s="160">
        <v>1724137.93</v>
      </c>
      <c r="AD17" s="160">
        <v>1999999.9987999997</v>
      </c>
      <c r="AE17" s="160">
        <v>4310344.83</v>
      </c>
      <c r="AF17" s="160">
        <v>5000000.0027999999</v>
      </c>
      <c r="AG17" s="152" t="s">
        <v>74</v>
      </c>
      <c r="AH17" s="162"/>
      <c r="AI17" s="160"/>
      <c r="AJ17" s="96"/>
      <c r="AK17" s="93" t="s">
        <v>108</v>
      </c>
      <c r="AL17" s="93" t="s">
        <v>108</v>
      </c>
      <c r="AM17" s="93" t="s">
        <v>108</v>
      </c>
      <c r="AN17" s="93" t="s">
        <v>108</v>
      </c>
      <c r="AO17" s="93" t="s">
        <v>108</v>
      </c>
      <c r="AP17" s="93" t="s">
        <v>108</v>
      </c>
      <c r="AQ17" s="93" t="s">
        <v>108</v>
      </c>
      <c r="AR17" s="93" t="s">
        <v>108</v>
      </c>
      <c r="AS17" s="93" t="s">
        <v>108</v>
      </c>
      <c r="AT17" s="93" t="s">
        <v>108</v>
      </c>
      <c r="AU17" s="93" t="s">
        <v>108</v>
      </c>
      <c r="AV17" s="93" t="s">
        <v>108</v>
      </c>
      <c r="AW17" s="93" t="s">
        <v>108</v>
      </c>
      <c r="AX17" s="93" t="s">
        <v>108</v>
      </c>
      <c r="AY17" s="93" t="s">
        <v>108</v>
      </c>
      <c r="AZ17" s="93" t="s">
        <v>108</v>
      </c>
      <c r="BA17" s="93" t="s">
        <v>108</v>
      </c>
      <c r="BB17" s="93" t="s">
        <v>108</v>
      </c>
      <c r="BC17" s="93" t="s">
        <v>108</v>
      </c>
      <c r="BD17" s="163" t="s">
        <v>108</v>
      </c>
      <c r="BE17" s="223">
        <v>1275989.19</v>
      </c>
    </row>
    <row r="18" spans="1:57" ht="30" customHeight="1" x14ac:dyDescent="0.3">
      <c r="A18" s="164">
        <v>11</v>
      </c>
      <c r="B18" s="165" t="s">
        <v>362</v>
      </c>
      <c r="C18" s="164"/>
      <c r="D18" s="166"/>
      <c r="E18" s="166"/>
      <c r="F18" s="166">
        <v>1</v>
      </c>
      <c r="G18" s="164" t="s">
        <v>268</v>
      </c>
      <c r="H18" s="164" t="s">
        <v>363</v>
      </c>
      <c r="I18" s="167" t="s">
        <v>364</v>
      </c>
      <c r="J18" s="168">
        <v>2231490</v>
      </c>
      <c r="K18" s="168">
        <v>2460328</v>
      </c>
      <c r="L18" s="166" t="s">
        <v>66</v>
      </c>
      <c r="M18" s="164" t="s">
        <v>173</v>
      </c>
      <c r="N18" s="164" t="s">
        <v>174</v>
      </c>
      <c r="O18" s="169">
        <v>44249</v>
      </c>
      <c r="P18" s="170" t="s">
        <v>192</v>
      </c>
      <c r="Q18" s="169">
        <v>44263</v>
      </c>
      <c r="R18" s="169">
        <v>44256</v>
      </c>
      <c r="S18" s="169">
        <v>44561</v>
      </c>
      <c r="T18" s="165" t="s">
        <v>365</v>
      </c>
      <c r="U18" s="164" t="s">
        <v>71</v>
      </c>
      <c r="V18" s="165" t="s">
        <v>366</v>
      </c>
      <c r="W18" s="165">
        <v>32701</v>
      </c>
      <c r="X18" s="171">
        <v>32700003</v>
      </c>
      <c r="Y18" s="171" t="s">
        <v>367</v>
      </c>
      <c r="Z18" s="172"/>
      <c r="AA18" s="172" t="s">
        <v>368</v>
      </c>
      <c r="AB18" s="173"/>
      <c r="AC18" s="174"/>
      <c r="AD18" s="173"/>
      <c r="AE18" s="173">
        <v>340345.2</v>
      </c>
      <c r="AF18" s="173"/>
      <c r="AG18" s="171" t="s">
        <v>345</v>
      </c>
      <c r="AH18" s="175"/>
      <c r="AI18" s="176" t="s">
        <v>369</v>
      </c>
      <c r="AJ18" s="173"/>
      <c r="AK18" s="143" t="s">
        <v>77</v>
      </c>
      <c r="AL18" s="143">
        <v>2537942</v>
      </c>
      <c r="AM18" s="145">
        <v>44273</v>
      </c>
      <c r="AN18" s="144" t="s">
        <v>79</v>
      </c>
      <c r="AO18" s="144">
        <v>34034.519999999997</v>
      </c>
      <c r="AP18" s="146" t="s">
        <v>370</v>
      </c>
      <c r="AQ18" s="144" t="s">
        <v>290</v>
      </c>
      <c r="AR18" s="145" t="s">
        <v>371</v>
      </c>
      <c r="AS18" s="144" t="s">
        <v>365</v>
      </c>
      <c r="AT18" s="144" t="s">
        <v>84</v>
      </c>
      <c r="AU18" s="144" t="s">
        <v>364</v>
      </c>
      <c r="AV18" s="145">
        <v>44263</v>
      </c>
      <c r="AW18" s="145">
        <v>44273</v>
      </c>
      <c r="AX18" s="145">
        <v>44273</v>
      </c>
      <c r="AY18" s="144" t="s">
        <v>372</v>
      </c>
      <c r="AZ18" s="145">
        <v>44273</v>
      </c>
      <c r="BA18" s="145"/>
      <c r="BB18" s="147"/>
      <c r="BC18" s="144"/>
      <c r="BD18" s="148" t="s">
        <v>173</v>
      </c>
      <c r="BE18" s="223">
        <v>4695068.95</v>
      </c>
    </row>
    <row r="19" spans="1:57" ht="30" customHeight="1" x14ac:dyDescent="0.3">
      <c r="A19" s="93">
        <v>12</v>
      </c>
      <c r="B19" s="125" t="s">
        <v>373</v>
      </c>
      <c r="C19" s="93"/>
      <c r="D19" s="126"/>
      <c r="E19" s="126"/>
      <c r="F19" s="126">
        <v>1</v>
      </c>
      <c r="G19" s="93" t="s">
        <v>268</v>
      </c>
      <c r="H19" s="93" t="s">
        <v>374</v>
      </c>
      <c r="I19" s="132" t="s">
        <v>375</v>
      </c>
      <c r="J19" s="93">
        <v>2232841</v>
      </c>
      <c r="K19" s="93">
        <v>2455296</v>
      </c>
      <c r="L19" s="126" t="s">
        <v>247</v>
      </c>
      <c r="M19" s="93" t="s">
        <v>67</v>
      </c>
      <c r="N19" s="93" t="s">
        <v>191</v>
      </c>
      <c r="O19" s="127">
        <v>44253</v>
      </c>
      <c r="P19" s="128" t="s">
        <v>192</v>
      </c>
      <c r="Q19" s="127">
        <v>44267</v>
      </c>
      <c r="R19" s="127">
        <v>44256</v>
      </c>
      <c r="S19" s="127">
        <v>44561</v>
      </c>
      <c r="T19" s="125" t="s">
        <v>376</v>
      </c>
      <c r="U19" s="93" t="s">
        <v>377</v>
      </c>
      <c r="V19" s="125" t="s">
        <v>378</v>
      </c>
      <c r="W19" s="125">
        <v>33903</v>
      </c>
      <c r="X19" s="93">
        <v>33900012</v>
      </c>
      <c r="Y19" s="93" t="s">
        <v>115</v>
      </c>
      <c r="Z19" s="96"/>
      <c r="AA19" s="96"/>
      <c r="AB19" s="177" t="s">
        <v>379</v>
      </c>
      <c r="AC19" s="98"/>
      <c r="AD19" s="96"/>
      <c r="AE19" s="96">
        <v>220000</v>
      </c>
      <c r="AF19" s="96">
        <v>255199.99999999997</v>
      </c>
      <c r="AG19" s="93"/>
      <c r="AH19" s="123"/>
      <c r="AI19" s="96"/>
      <c r="AJ19" s="96"/>
      <c r="AK19" s="143" t="s">
        <v>77</v>
      </c>
      <c r="AL19" s="144" t="s">
        <v>380</v>
      </c>
      <c r="AM19" s="145">
        <v>44267</v>
      </c>
      <c r="AN19" s="144" t="s">
        <v>79</v>
      </c>
      <c r="AO19" s="144">
        <v>22000</v>
      </c>
      <c r="AP19" s="146" t="s">
        <v>80</v>
      </c>
      <c r="AQ19" s="144" t="s">
        <v>165</v>
      </c>
      <c r="AR19" s="144" t="s">
        <v>371</v>
      </c>
      <c r="AS19" s="144" t="s">
        <v>376</v>
      </c>
      <c r="AT19" s="144" t="s">
        <v>84</v>
      </c>
      <c r="AU19" s="144" t="s">
        <v>375</v>
      </c>
      <c r="AV19" s="145">
        <v>44267</v>
      </c>
      <c r="AW19" s="145">
        <v>44277</v>
      </c>
      <c r="AX19" s="145">
        <v>44277</v>
      </c>
      <c r="AY19" s="144" t="s">
        <v>381</v>
      </c>
      <c r="AZ19" s="145">
        <v>44280</v>
      </c>
      <c r="BA19" s="145"/>
      <c r="BB19" s="147"/>
      <c r="BC19" s="144"/>
      <c r="BD19" s="148" t="s">
        <v>173</v>
      </c>
      <c r="BE19" s="223">
        <v>102080</v>
      </c>
    </row>
    <row r="20" spans="1:57" ht="30" customHeight="1" x14ac:dyDescent="0.3">
      <c r="A20" s="93">
        <v>13</v>
      </c>
      <c r="B20" s="125" t="s">
        <v>382</v>
      </c>
      <c r="C20" s="93"/>
      <c r="D20" s="126">
        <v>1</v>
      </c>
      <c r="E20" s="126"/>
      <c r="F20" s="126"/>
      <c r="G20" s="93" t="s">
        <v>383</v>
      </c>
      <c r="H20" s="93" t="s">
        <v>384</v>
      </c>
      <c r="I20" s="132" t="s">
        <v>385</v>
      </c>
      <c r="J20" s="93">
        <v>2239422</v>
      </c>
      <c r="K20" s="93">
        <v>2465076</v>
      </c>
      <c r="L20" s="126" t="s">
        <v>66</v>
      </c>
      <c r="M20" s="93" t="s">
        <v>67</v>
      </c>
      <c r="N20" s="93" t="s">
        <v>68</v>
      </c>
      <c r="O20" s="127">
        <v>44256</v>
      </c>
      <c r="P20" s="128" t="s">
        <v>192</v>
      </c>
      <c r="Q20" s="127">
        <v>44270</v>
      </c>
      <c r="R20" s="127">
        <v>44287</v>
      </c>
      <c r="S20" s="127">
        <v>44561</v>
      </c>
      <c r="T20" s="125" t="s">
        <v>386</v>
      </c>
      <c r="U20" s="93" t="s">
        <v>71</v>
      </c>
      <c r="V20" s="125" t="s">
        <v>387</v>
      </c>
      <c r="W20" s="125" t="s">
        <v>388</v>
      </c>
      <c r="X20" s="93"/>
      <c r="Y20" s="92" t="s">
        <v>389</v>
      </c>
      <c r="Z20" s="96"/>
      <c r="AA20" s="96"/>
      <c r="AB20" s="96"/>
      <c r="AC20" s="96">
        <v>79310.974137931044</v>
      </c>
      <c r="AD20" s="96">
        <v>92000.73</v>
      </c>
      <c r="AE20" s="96">
        <v>198277.37931034484</v>
      </c>
      <c r="AF20" s="96">
        <v>230001.76</v>
      </c>
      <c r="AG20" s="93"/>
      <c r="AH20" s="123"/>
      <c r="AI20" s="96"/>
      <c r="AJ20" s="96"/>
      <c r="AK20" s="143" t="s">
        <v>77</v>
      </c>
      <c r="AL20" s="143">
        <v>2112193</v>
      </c>
      <c r="AM20" s="145">
        <v>44270</v>
      </c>
      <c r="AN20" s="144" t="s">
        <v>79</v>
      </c>
      <c r="AO20" s="144">
        <v>19827.740000000002</v>
      </c>
      <c r="AP20" s="146" t="s">
        <v>80</v>
      </c>
      <c r="AQ20" s="144" t="s">
        <v>334</v>
      </c>
      <c r="AR20" s="144" t="s">
        <v>390</v>
      </c>
      <c r="AS20" s="144" t="s">
        <v>391</v>
      </c>
      <c r="AT20" s="144" t="s">
        <v>84</v>
      </c>
      <c r="AU20" s="144" t="s">
        <v>385</v>
      </c>
      <c r="AV20" s="145">
        <v>44270</v>
      </c>
      <c r="AW20" s="145">
        <v>44280</v>
      </c>
      <c r="AX20" s="145">
        <v>44280</v>
      </c>
      <c r="AY20" s="144" t="s">
        <v>392</v>
      </c>
      <c r="AZ20" s="145">
        <v>44280</v>
      </c>
      <c r="BA20" s="145"/>
      <c r="BB20" s="147"/>
      <c r="BC20" s="144"/>
      <c r="BD20" s="148" t="s">
        <v>67</v>
      </c>
      <c r="BE20" s="223">
        <v>92016.430000000008</v>
      </c>
    </row>
    <row r="21" spans="1:57" ht="30" customHeight="1" x14ac:dyDescent="0.3">
      <c r="A21" s="152">
        <v>14</v>
      </c>
      <c r="B21" s="153" t="s">
        <v>393</v>
      </c>
      <c r="C21" s="152"/>
      <c r="D21" s="154"/>
      <c r="E21" s="154">
        <v>1</v>
      </c>
      <c r="F21" s="154"/>
      <c r="G21" s="152" t="s">
        <v>315</v>
      </c>
      <c r="H21" s="159" t="s">
        <v>341</v>
      </c>
      <c r="I21" s="155" t="s">
        <v>394</v>
      </c>
      <c r="J21" s="152">
        <v>2243049</v>
      </c>
      <c r="K21" s="152">
        <v>2477884</v>
      </c>
      <c r="L21" s="154" t="s">
        <v>66</v>
      </c>
      <c r="M21" s="152" t="s">
        <v>67</v>
      </c>
      <c r="N21" s="152" t="s">
        <v>68</v>
      </c>
      <c r="O21" s="157">
        <v>44286</v>
      </c>
      <c r="P21" s="158" t="s">
        <v>192</v>
      </c>
      <c r="Q21" s="157">
        <v>44300</v>
      </c>
      <c r="R21" s="157">
        <v>44287</v>
      </c>
      <c r="S21" s="157">
        <v>44561</v>
      </c>
      <c r="T21" s="178" t="s">
        <v>395</v>
      </c>
      <c r="U21" s="152" t="s">
        <v>71</v>
      </c>
      <c r="V21" s="153" t="s">
        <v>396</v>
      </c>
      <c r="W21" s="179">
        <v>35801</v>
      </c>
      <c r="X21" s="159">
        <v>35800001</v>
      </c>
      <c r="Y21" s="159" t="s">
        <v>397</v>
      </c>
      <c r="Z21" s="160"/>
      <c r="AA21" s="180" t="s">
        <v>398</v>
      </c>
      <c r="AB21" s="160"/>
      <c r="AC21" s="160"/>
      <c r="AD21" s="160"/>
      <c r="AE21" s="160">
        <v>1473985.8</v>
      </c>
      <c r="AF21" s="160">
        <v>1709823.5279999999</v>
      </c>
      <c r="AG21" s="152"/>
      <c r="AH21" s="162"/>
      <c r="AI21" s="160"/>
      <c r="AJ21" s="96"/>
      <c r="AK21" s="143" t="s">
        <v>77</v>
      </c>
      <c r="AL21" s="143" t="s">
        <v>399</v>
      </c>
      <c r="AM21" s="145">
        <v>44288</v>
      </c>
      <c r="AN21" s="144" t="s">
        <v>79</v>
      </c>
      <c r="AO21" s="144">
        <v>147398.57999999999</v>
      </c>
      <c r="AP21" s="146" t="s">
        <v>80</v>
      </c>
      <c r="AQ21" s="144" t="s">
        <v>400</v>
      </c>
      <c r="AR21" s="144" t="s">
        <v>390</v>
      </c>
      <c r="AS21" s="144" t="s">
        <v>395</v>
      </c>
      <c r="AT21" s="144" t="s">
        <v>84</v>
      </c>
      <c r="AU21" s="144" t="s">
        <v>394</v>
      </c>
      <c r="AV21" s="145">
        <v>44300</v>
      </c>
      <c r="AW21" s="145">
        <v>44309</v>
      </c>
      <c r="AX21" s="145">
        <v>44309</v>
      </c>
      <c r="AY21" s="144" t="s">
        <v>401</v>
      </c>
      <c r="AZ21" s="145">
        <v>44309</v>
      </c>
      <c r="BA21" s="145"/>
      <c r="BB21" s="147"/>
      <c r="BC21" s="144"/>
      <c r="BD21" s="148" t="s">
        <v>67</v>
      </c>
      <c r="BE21" s="223">
        <v>360307.64</v>
      </c>
    </row>
    <row r="22" spans="1:57" ht="30" customHeight="1" x14ac:dyDescent="0.3">
      <c r="A22" s="93">
        <v>15</v>
      </c>
      <c r="B22" s="125" t="s">
        <v>402</v>
      </c>
      <c r="C22" s="93"/>
      <c r="D22" s="126">
        <v>1</v>
      </c>
      <c r="E22" s="126"/>
      <c r="F22" s="126"/>
      <c r="G22" s="93" t="s">
        <v>383</v>
      </c>
      <c r="H22" s="93" t="s">
        <v>384</v>
      </c>
      <c r="I22" s="132" t="s">
        <v>403</v>
      </c>
      <c r="J22" s="93">
        <v>2244267</v>
      </c>
      <c r="K22" s="93">
        <v>2470070</v>
      </c>
      <c r="L22" s="126" t="s">
        <v>66</v>
      </c>
      <c r="M22" s="93" t="s">
        <v>67</v>
      </c>
      <c r="N22" s="93" t="s">
        <v>68</v>
      </c>
      <c r="O22" s="127">
        <v>44264</v>
      </c>
      <c r="P22" s="128" t="s">
        <v>192</v>
      </c>
      <c r="Q22" s="127">
        <v>44279</v>
      </c>
      <c r="R22" s="127">
        <v>44270</v>
      </c>
      <c r="S22" s="127">
        <v>44561</v>
      </c>
      <c r="T22" s="125" t="s">
        <v>404</v>
      </c>
      <c r="U22" s="93" t="s">
        <v>71</v>
      </c>
      <c r="V22" s="125" t="s">
        <v>405</v>
      </c>
      <c r="W22" s="125">
        <v>34501</v>
      </c>
      <c r="X22" s="73">
        <v>34500002</v>
      </c>
      <c r="Y22" s="73" t="s">
        <v>406</v>
      </c>
      <c r="Z22" s="96"/>
      <c r="AA22" s="96"/>
      <c r="AB22" s="96"/>
      <c r="AC22" s="96"/>
      <c r="AD22" s="96"/>
      <c r="AE22" s="96">
        <v>2690736.4310344825</v>
      </c>
      <c r="AF22" s="96">
        <v>3121254.26</v>
      </c>
      <c r="AG22" s="93" t="s">
        <v>407</v>
      </c>
      <c r="AH22" s="123"/>
      <c r="AI22" s="96"/>
      <c r="AJ22" s="96"/>
      <c r="AK22" s="93" t="s">
        <v>108</v>
      </c>
      <c r="AL22" s="93" t="s">
        <v>108</v>
      </c>
      <c r="AM22" s="93" t="s">
        <v>108</v>
      </c>
      <c r="AN22" s="93" t="s">
        <v>108</v>
      </c>
      <c r="AO22" s="93" t="s">
        <v>108</v>
      </c>
      <c r="AP22" s="93" t="s">
        <v>108</v>
      </c>
      <c r="AQ22" s="93" t="s">
        <v>108</v>
      </c>
      <c r="AR22" s="93" t="s">
        <v>108</v>
      </c>
      <c r="AS22" s="93" t="s">
        <v>108</v>
      </c>
      <c r="AT22" s="93" t="s">
        <v>108</v>
      </c>
      <c r="AU22" s="93" t="s">
        <v>108</v>
      </c>
      <c r="AV22" s="93" t="s">
        <v>108</v>
      </c>
      <c r="AW22" s="93" t="s">
        <v>108</v>
      </c>
      <c r="AX22" s="93" t="s">
        <v>108</v>
      </c>
      <c r="AY22" s="93" t="s">
        <v>108</v>
      </c>
      <c r="AZ22" s="93" t="s">
        <v>108</v>
      </c>
      <c r="BA22" s="93" t="s">
        <v>108</v>
      </c>
      <c r="BB22" s="93" t="s">
        <v>108</v>
      </c>
      <c r="BC22" s="93" t="s">
        <v>108</v>
      </c>
      <c r="BD22" s="163" t="s">
        <v>108</v>
      </c>
      <c r="BE22" s="223">
        <v>3121254.26</v>
      </c>
    </row>
    <row r="23" spans="1:57" ht="30" customHeight="1" x14ac:dyDescent="0.3">
      <c r="A23" s="93">
        <v>16</v>
      </c>
      <c r="B23" s="125" t="s">
        <v>408</v>
      </c>
      <c r="C23" s="93"/>
      <c r="D23" s="126">
        <v>1</v>
      </c>
      <c r="E23" s="126"/>
      <c r="F23" s="126"/>
      <c r="G23" s="93" t="s">
        <v>409</v>
      </c>
      <c r="H23" s="93" t="s">
        <v>410</v>
      </c>
      <c r="I23" s="132" t="s">
        <v>411</v>
      </c>
      <c r="J23" s="93">
        <v>2269730</v>
      </c>
      <c r="K23" s="93">
        <v>2521132</v>
      </c>
      <c r="L23" s="126" t="s">
        <v>66</v>
      </c>
      <c r="M23" s="93" t="s">
        <v>67</v>
      </c>
      <c r="N23" s="93" t="s">
        <v>68</v>
      </c>
      <c r="O23" s="98">
        <v>44355</v>
      </c>
      <c r="P23" s="128" t="s">
        <v>69</v>
      </c>
      <c r="Q23" s="127">
        <v>44369</v>
      </c>
      <c r="R23" s="127">
        <v>44356</v>
      </c>
      <c r="S23" s="127">
        <v>44561</v>
      </c>
      <c r="T23" s="125" t="s">
        <v>412</v>
      </c>
      <c r="U23" s="93" t="s">
        <v>90</v>
      </c>
      <c r="V23" s="125" t="s">
        <v>413</v>
      </c>
      <c r="W23" s="125" t="s">
        <v>414</v>
      </c>
      <c r="X23" s="73">
        <v>35700001</v>
      </c>
      <c r="Y23" s="73" t="s">
        <v>415</v>
      </c>
      <c r="Z23" s="96"/>
      <c r="AA23" s="96"/>
      <c r="AB23" s="96"/>
      <c r="AC23" s="96">
        <v>862068.96551724139</v>
      </c>
      <c r="AD23" s="96">
        <v>1000000</v>
      </c>
      <c r="AE23" s="96">
        <v>2155172.4137931038</v>
      </c>
      <c r="AF23" s="96">
        <v>2500000</v>
      </c>
      <c r="AG23" s="74" t="s">
        <v>407</v>
      </c>
      <c r="AH23" s="123"/>
      <c r="AI23" s="96"/>
      <c r="AJ23" s="96"/>
      <c r="AK23" s="93"/>
      <c r="AL23" s="93"/>
      <c r="AM23" s="93"/>
      <c r="AN23" s="93"/>
      <c r="AO23" s="93"/>
      <c r="AP23" s="93"/>
      <c r="AQ23" s="93"/>
      <c r="AR23" s="93"/>
      <c r="AS23" s="93"/>
      <c r="AT23" s="93"/>
      <c r="AU23" s="93"/>
      <c r="AV23" s="93"/>
      <c r="AW23" s="93"/>
      <c r="AX23" s="93"/>
      <c r="AY23" s="93"/>
      <c r="AZ23" s="93"/>
      <c r="BA23" s="93"/>
      <c r="BB23" s="93"/>
      <c r="BC23" s="93"/>
      <c r="BD23" s="163"/>
      <c r="BE23" s="223">
        <v>0</v>
      </c>
    </row>
    <row r="24" spans="1:57" ht="30" customHeight="1" x14ac:dyDescent="0.3">
      <c r="A24" s="93">
        <v>16</v>
      </c>
      <c r="B24" s="125" t="s">
        <v>408</v>
      </c>
      <c r="C24" s="93"/>
      <c r="D24" s="126">
        <v>1</v>
      </c>
      <c r="E24" s="126"/>
      <c r="F24" s="126"/>
      <c r="G24" s="93" t="s">
        <v>409</v>
      </c>
      <c r="H24" s="93" t="s">
        <v>410</v>
      </c>
      <c r="I24" s="132" t="s">
        <v>416</v>
      </c>
      <c r="J24" s="93">
        <v>2269730</v>
      </c>
      <c r="K24" s="93">
        <v>2521135</v>
      </c>
      <c r="L24" s="126" t="s">
        <v>247</v>
      </c>
      <c r="M24" s="93" t="s">
        <v>67</v>
      </c>
      <c r="N24" s="93" t="s">
        <v>68</v>
      </c>
      <c r="O24" s="98">
        <v>44355</v>
      </c>
      <c r="P24" s="128" t="s">
        <v>69</v>
      </c>
      <c r="Q24" s="127">
        <v>44369</v>
      </c>
      <c r="R24" s="127">
        <v>44356</v>
      </c>
      <c r="S24" s="127">
        <v>44561</v>
      </c>
      <c r="T24" s="125" t="s">
        <v>417</v>
      </c>
      <c r="U24" s="93" t="s">
        <v>90</v>
      </c>
      <c r="V24" s="125" t="s">
        <v>418</v>
      </c>
      <c r="W24" s="125" t="s">
        <v>414</v>
      </c>
      <c r="X24" s="73">
        <v>35700001</v>
      </c>
      <c r="Y24" s="73" t="s">
        <v>419</v>
      </c>
      <c r="Z24" s="96"/>
      <c r="AA24" s="96"/>
      <c r="AB24" s="96"/>
      <c r="AC24" s="96"/>
      <c r="AD24" s="96"/>
      <c r="AE24" s="96">
        <v>417111.18103448278</v>
      </c>
      <c r="AF24" s="96">
        <v>483848.97</v>
      </c>
      <c r="AG24" s="74" t="s">
        <v>407</v>
      </c>
      <c r="AH24" s="123"/>
      <c r="AI24" s="96"/>
      <c r="AJ24" s="96"/>
      <c r="AK24" s="93"/>
      <c r="AL24" s="93"/>
      <c r="AM24" s="93"/>
      <c r="AN24" s="93"/>
      <c r="AO24" s="93"/>
      <c r="AP24" s="93"/>
      <c r="AQ24" s="93"/>
      <c r="AR24" s="93"/>
      <c r="AS24" s="93"/>
      <c r="AT24" s="93"/>
      <c r="AU24" s="93"/>
      <c r="AV24" s="93"/>
      <c r="AW24" s="93"/>
      <c r="AX24" s="93"/>
      <c r="AY24" s="93"/>
      <c r="AZ24" s="93"/>
      <c r="BA24" s="93"/>
      <c r="BB24" s="93"/>
      <c r="BC24" s="93"/>
      <c r="BD24" s="163"/>
      <c r="BE24" s="223">
        <v>0</v>
      </c>
    </row>
    <row r="25" spans="1:57" ht="30" customHeight="1" x14ac:dyDescent="0.3">
      <c r="A25" s="93">
        <v>17</v>
      </c>
      <c r="B25" s="125" t="s">
        <v>420</v>
      </c>
      <c r="C25" s="93"/>
      <c r="D25" s="126">
        <v>1</v>
      </c>
      <c r="E25" s="126"/>
      <c r="F25" s="126"/>
      <c r="G25" s="93" t="s">
        <v>409</v>
      </c>
      <c r="H25" s="93" t="s">
        <v>410</v>
      </c>
      <c r="I25" s="93" t="s">
        <v>421</v>
      </c>
      <c r="J25" s="93">
        <v>2281941</v>
      </c>
      <c r="K25" s="93">
        <v>2520605</v>
      </c>
      <c r="L25" s="126" t="s">
        <v>66</v>
      </c>
      <c r="M25" s="93" t="s">
        <v>173</v>
      </c>
      <c r="N25" s="93" t="s">
        <v>174</v>
      </c>
      <c r="O25" s="98">
        <v>44347</v>
      </c>
      <c r="P25" s="128" t="s">
        <v>238</v>
      </c>
      <c r="Q25" s="127">
        <v>44361</v>
      </c>
      <c r="R25" s="127">
        <v>44348</v>
      </c>
      <c r="S25" s="127">
        <v>45382</v>
      </c>
      <c r="T25" s="125" t="s">
        <v>422</v>
      </c>
      <c r="U25" s="93" t="s">
        <v>71</v>
      </c>
      <c r="V25" s="125" t="s">
        <v>423</v>
      </c>
      <c r="W25" s="125" t="s">
        <v>424</v>
      </c>
      <c r="X25" s="73">
        <v>31400001</v>
      </c>
      <c r="Y25" s="73" t="s">
        <v>425</v>
      </c>
      <c r="Z25" s="96"/>
      <c r="AA25" s="96"/>
      <c r="AB25" s="96"/>
      <c r="AC25" s="96">
        <v>164327.58620689655</v>
      </c>
      <c r="AD25" s="96">
        <v>190620</v>
      </c>
      <c r="AE25" s="96">
        <v>400862.06896551728</v>
      </c>
      <c r="AF25" s="96">
        <v>465000</v>
      </c>
      <c r="AG25" s="93"/>
      <c r="AH25" s="123"/>
      <c r="AI25" s="96"/>
      <c r="AJ25" s="96"/>
      <c r="AK25" s="93"/>
      <c r="AL25" s="93"/>
      <c r="AM25" s="93"/>
      <c r="AN25" s="93"/>
      <c r="AO25" s="93"/>
      <c r="AP25" s="93"/>
      <c r="AQ25" s="93"/>
      <c r="AR25" s="93"/>
      <c r="AS25" s="93"/>
      <c r="AT25" s="93"/>
      <c r="AU25" s="93"/>
      <c r="AV25" s="93"/>
      <c r="AW25" s="93"/>
      <c r="AX25" s="93"/>
      <c r="AY25" s="93"/>
      <c r="AZ25" s="93"/>
      <c r="BA25" s="93"/>
      <c r="BB25" s="93"/>
      <c r="BC25" s="93"/>
      <c r="BD25" s="163"/>
      <c r="BE25" s="223">
        <v>0</v>
      </c>
    </row>
    <row r="26" spans="1:57" ht="30" customHeight="1" x14ac:dyDescent="0.3">
      <c r="A26" s="152">
        <v>18</v>
      </c>
      <c r="B26" s="153" t="s">
        <v>426</v>
      </c>
      <c r="C26" s="152"/>
      <c r="D26" s="154"/>
      <c r="E26" s="154"/>
      <c r="F26" s="154">
        <v>1</v>
      </c>
      <c r="G26" s="152" t="s">
        <v>268</v>
      </c>
      <c r="H26" s="152" t="s">
        <v>100</v>
      </c>
      <c r="I26" s="152" t="s">
        <v>427</v>
      </c>
      <c r="J26" s="152">
        <v>2280779</v>
      </c>
      <c r="K26" s="152">
        <v>2518068</v>
      </c>
      <c r="L26" s="154" t="s">
        <v>247</v>
      </c>
      <c r="M26" s="152" t="s">
        <v>67</v>
      </c>
      <c r="N26" s="152" t="s">
        <v>191</v>
      </c>
      <c r="O26" s="181">
        <v>44350</v>
      </c>
      <c r="P26" s="158" t="s">
        <v>192</v>
      </c>
      <c r="Q26" s="157">
        <v>44363</v>
      </c>
      <c r="R26" s="157">
        <v>44351</v>
      </c>
      <c r="S26" s="157">
        <v>44372</v>
      </c>
      <c r="T26" s="153" t="s">
        <v>428</v>
      </c>
      <c r="U26" s="152" t="s">
        <v>71</v>
      </c>
      <c r="V26" s="153" t="s">
        <v>429</v>
      </c>
      <c r="W26" s="153">
        <v>33401</v>
      </c>
      <c r="X26" s="159">
        <v>33400001</v>
      </c>
      <c r="Y26" s="159" t="s">
        <v>430</v>
      </c>
      <c r="Z26" s="160"/>
      <c r="AA26" s="161" t="s">
        <v>431</v>
      </c>
      <c r="AB26" s="160"/>
      <c r="AC26" s="160"/>
      <c r="AD26" s="160"/>
      <c r="AE26" s="160">
        <v>62850.000000000007</v>
      </c>
      <c r="AF26" s="160">
        <v>72906</v>
      </c>
      <c r="AG26" s="182" t="s">
        <v>432</v>
      </c>
      <c r="AH26" s="162" t="s">
        <v>433</v>
      </c>
      <c r="AI26" s="183" t="s">
        <v>434</v>
      </c>
      <c r="AJ26" s="96"/>
      <c r="AK26" s="93" t="s">
        <v>435</v>
      </c>
      <c r="AL26" s="93" t="s">
        <v>435</v>
      </c>
      <c r="AM26" s="93" t="s">
        <v>435</v>
      </c>
      <c r="AN26" s="93" t="s">
        <v>435</v>
      </c>
      <c r="AO26" s="93" t="s">
        <v>435</v>
      </c>
      <c r="AP26" s="93" t="s">
        <v>435</v>
      </c>
      <c r="AQ26" s="93" t="s">
        <v>435</v>
      </c>
      <c r="AR26" s="93" t="s">
        <v>435</v>
      </c>
      <c r="AS26" s="93" t="s">
        <v>435</v>
      </c>
      <c r="AT26" s="93" t="s">
        <v>435</v>
      </c>
      <c r="AU26" s="93" t="s">
        <v>435</v>
      </c>
      <c r="AV26" s="93" t="s">
        <v>435</v>
      </c>
      <c r="AW26" s="93" t="s">
        <v>435</v>
      </c>
      <c r="AX26" s="93" t="s">
        <v>435</v>
      </c>
      <c r="AY26" s="93" t="s">
        <v>435</v>
      </c>
      <c r="AZ26" s="93" t="s">
        <v>435</v>
      </c>
      <c r="BA26" s="93" t="s">
        <v>435</v>
      </c>
      <c r="BB26" s="93" t="s">
        <v>435</v>
      </c>
      <c r="BC26" s="93" t="s">
        <v>435</v>
      </c>
      <c r="BD26" s="163" t="s">
        <v>435</v>
      </c>
      <c r="BE26" s="223">
        <v>0</v>
      </c>
    </row>
    <row r="27" spans="1:57" ht="30" customHeight="1" x14ac:dyDescent="0.3">
      <c r="A27" s="152">
        <v>19</v>
      </c>
      <c r="B27" s="153" t="s">
        <v>436</v>
      </c>
      <c r="C27" s="152">
        <v>1</v>
      </c>
      <c r="D27" s="154"/>
      <c r="E27" s="154"/>
      <c r="F27" s="154">
        <v>1</v>
      </c>
      <c r="G27" s="152" t="s">
        <v>268</v>
      </c>
      <c r="H27" s="152" t="s">
        <v>437</v>
      </c>
      <c r="I27" s="152" t="s">
        <v>438</v>
      </c>
      <c r="J27" s="152">
        <v>2285134</v>
      </c>
      <c r="K27" s="152">
        <v>2524421</v>
      </c>
      <c r="L27" s="154" t="s">
        <v>247</v>
      </c>
      <c r="M27" s="152" t="s">
        <v>67</v>
      </c>
      <c r="N27" s="152" t="s">
        <v>191</v>
      </c>
      <c r="O27" s="181">
        <v>44361</v>
      </c>
      <c r="P27" s="158" t="s">
        <v>192</v>
      </c>
      <c r="Q27" s="157">
        <v>44361</v>
      </c>
      <c r="R27" s="181">
        <v>44362</v>
      </c>
      <c r="S27" s="181">
        <v>44405</v>
      </c>
      <c r="T27" s="153" t="s">
        <v>439</v>
      </c>
      <c r="U27" s="152"/>
      <c r="V27" s="153" t="s">
        <v>440</v>
      </c>
      <c r="W27" s="153">
        <v>33401</v>
      </c>
      <c r="X27" s="159">
        <v>33400001</v>
      </c>
      <c r="Y27" s="159" t="s">
        <v>430</v>
      </c>
      <c r="Z27" s="160"/>
      <c r="AA27" s="161" t="s">
        <v>441</v>
      </c>
      <c r="AB27" s="160"/>
      <c r="AC27" s="161"/>
      <c r="AD27" s="161"/>
      <c r="AE27" s="161">
        <v>180000</v>
      </c>
      <c r="AF27" s="161">
        <v>208800</v>
      </c>
      <c r="AG27" s="182" t="s">
        <v>442</v>
      </c>
      <c r="AH27" s="161" t="s">
        <v>443</v>
      </c>
      <c r="AI27" s="183" t="s">
        <v>444</v>
      </c>
      <c r="AJ27" s="131"/>
      <c r="AK27" s="131"/>
      <c r="AL27" s="131"/>
      <c r="AM27" s="131"/>
      <c r="AN27" s="131"/>
      <c r="AO27" s="131"/>
      <c r="AP27" s="131"/>
      <c r="AQ27" s="131"/>
      <c r="AR27" s="131"/>
      <c r="AS27" s="131"/>
      <c r="AT27" s="131"/>
      <c r="AU27" s="131"/>
      <c r="AV27" s="131"/>
      <c r="AW27" s="131"/>
      <c r="AX27" s="131"/>
      <c r="AY27" s="131"/>
      <c r="AZ27" s="131"/>
      <c r="BA27" s="131"/>
      <c r="BB27" s="131"/>
      <c r="BC27" s="131"/>
      <c r="BD27" s="151"/>
      <c r="BE27" s="223">
        <v>0</v>
      </c>
    </row>
    <row r="28" spans="1:57" ht="30" customHeight="1" x14ac:dyDescent="0.3">
      <c r="A28" s="152">
        <v>20</v>
      </c>
      <c r="B28" s="153" t="s">
        <v>445</v>
      </c>
      <c r="C28" s="152"/>
      <c r="D28" s="154"/>
      <c r="E28" s="154"/>
      <c r="F28" s="154">
        <v>1</v>
      </c>
      <c r="G28" s="152" t="s">
        <v>99</v>
      </c>
      <c r="H28" s="152" t="s">
        <v>437</v>
      </c>
      <c r="I28" s="155" t="s">
        <v>446</v>
      </c>
      <c r="J28" s="152">
        <v>2285875</v>
      </c>
      <c r="K28" s="152">
        <v>2525284</v>
      </c>
      <c r="L28" s="154" t="s">
        <v>247</v>
      </c>
      <c r="M28" s="152" t="s">
        <v>67</v>
      </c>
      <c r="N28" s="152" t="s">
        <v>191</v>
      </c>
      <c r="O28" s="181">
        <v>44362</v>
      </c>
      <c r="P28" s="158" t="s">
        <v>192</v>
      </c>
      <c r="Q28" s="157">
        <v>44376</v>
      </c>
      <c r="R28" s="157">
        <v>44363</v>
      </c>
      <c r="S28" s="157">
        <v>44391</v>
      </c>
      <c r="T28" s="153" t="s">
        <v>447</v>
      </c>
      <c r="U28" s="152"/>
      <c r="V28" s="153" t="s">
        <v>448</v>
      </c>
      <c r="W28" s="153">
        <v>33401</v>
      </c>
      <c r="X28" s="159">
        <v>33400001</v>
      </c>
      <c r="Y28" s="159" t="s">
        <v>430</v>
      </c>
      <c r="Z28" s="160"/>
      <c r="AA28" s="161" t="s">
        <v>449</v>
      </c>
      <c r="AB28" s="160"/>
      <c r="AC28" s="160"/>
      <c r="AD28" s="160"/>
      <c r="AE28" s="160">
        <v>28000</v>
      </c>
      <c r="AF28" s="160">
        <v>32479.999999999996</v>
      </c>
      <c r="AG28" s="182" t="s">
        <v>442</v>
      </c>
      <c r="AH28" s="162" t="s">
        <v>450</v>
      </c>
      <c r="AI28" s="96"/>
      <c r="AJ28" s="96"/>
      <c r="AK28" s="143" t="s">
        <v>451</v>
      </c>
      <c r="AL28" s="146" t="s">
        <v>452</v>
      </c>
      <c r="AM28" s="145">
        <v>44378</v>
      </c>
      <c r="AN28" s="143" t="s">
        <v>79</v>
      </c>
      <c r="AO28" s="144">
        <v>2800</v>
      </c>
      <c r="AP28" s="143" t="s">
        <v>80</v>
      </c>
      <c r="AQ28" s="143" t="s">
        <v>453</v>
      </c>
      <c r="AR28" s="143" t="s">
        <v>454</v>
      </c>
      <c r="AS28" s="143" t="s">
        <v>447</v>
      </c>
      <c r="AT28" s="143" t="s">
        <v>84</v>
      </c>
      <c r="AU28" s="143" t="s">
        <v>455</v>
      </c>
      <c r="AV28" s="145">
        <v>44376</v>
      </c>
      <c r="AW28" s="145">
        <v>44386</v>
      </c>
      <c r="AX28" s="145">
        <v>44378</v>
      </c>
      <c r="AY28" s="143" t="s">
        <v>456</v>
      </c>
      <c r="AZ28" s="145">
        <v>44378</v>
      </c>
      <c r="BA28" s="143"/>
      <c r="BB28" s="143"/>
      <c r="BC28" s="143"/>
      <c r="BD28" s="184" t="s">
        <v>67</v>
      </c>
      <c r="BE28" s="223">
        <v>0</v>
      </c>
    </row>
    <row r="29" spans="1:57" ht="30" customHeight="1" x14ac:dyDescent="0.3">
      <c r="A29" s="93">
        <v>21</v>
      </c>
      <c r="B29" s="125" t="s">
        <v>457</v>
      </c>
      <c r="C29" s="93"/>
      <c r="D29" s="126"/>
      <c r="E29" s="126"/>
      <c r="F29" s="126">
        <v>1</v>
      </c>
      <c r="G29" s="93" t="s">
        <v>99</v>
      </c>
      <c r="H29" s="93" t="s">
        <v>437</v>
      </c>
      <c r="I29" s="132" t="s">
        <v>458</v>
      </c>
      <c r="J29" s="93">
        <v>2286283</v>
      </c>
      <c r="K29" s="93">
        <v>2525980</v>
      </c>
      <c r="L29" s="126" t="s">
        <v>247</v>
      </c>
      <c r="M29" s="93" t="s">
        <v>459</v>
      </c>
      <c r="N29" s="93" t="s">
        <v>68</v>
      </c>
      <c r="O29" s="98">
        <v>44358</v>
      </c>
      <c r="P29" s="128" t="s">
        <v>192</v>
      </c>
      <c r="Q29" s="127">
        <v>44372</v>
      </c>
      <c r="R29" s="127">
        <v>44361</v>
      </c>
      <c r="S29" s="127">
        <v>44561</v>
      </c>
      <c r="T29" s="185" t="s">
        <v>460</v>
      </c>
      <c r="U29" s="93" t="s">
        <v>377</v>
      </c>
      <c r="V29" s="125" t="s">
        <v>461</v>
      </c>
      <c r="W29" s="125">
        <v>21101</v>
      </c>
      <c r="X29" s="73">
        <v>21100195</v>
      </c>
      <c r="Y29" s="73" t="s">
        <v>462</v>
      </c>
      <c r="Z29" s="96"/>
      <c r="AA29" s="131"/>
      <c r="AB29" s="96"/>
      <c r="AC29" s="96"/>
      <c r="AD29" s="96"/>
      <c r="AE29" s="96">
        <v>51724.14</v>
      </c>
      <c r="AF29" s="96">
        <v>60000.002399999998</v>
      </c>
      <c r="AG29" s="74" t="s">
        <v>463</v>
      </c>
      <c r="AH29" s="123" t="s">
        <v>464</v>
      </c>
      <c r="AI29" s="186" t="s">
        <v>465</v>
      </c>
      <c r="AJ29" s="96"/>
      <c r="AK29" s="93"/>
      <c r="AL29" s="93"/>
      <c r="AM29" s="93"/>
      <c r="AN29" s="93"/>
      <c r="AO29" s="93"/>
      <c r="AP29" s="93"/>
      <c r="AQ29" s="93"/>
      <c r="AR29" s="93"/>
      <c r="AS29" s="93"/>
      <c r="AT29" s="93"/>
      <c r="AU29" s="93"/>
      <c r="AV29" s="93"/>
      <c r="AW29" s="93"/>
      <c r="AX29" s="93"/>
      <c r="AY29" s="93" t="s">
        <v>466</v>
      </c>
      <c r="AZ29" s="93"/>
      <c r="BA29" s="93"/>
      <c r="BB29" s="93"/>
      <c r="BC29" s="93"/>
      <c r="BD29" s="163"/>
      <c r="BE29" s="223">
        <v>0</v>
      </c>
    </row>
    <row r="30" spans="1:57" ht="30" customHeight="1" x14ac:dyDescent="0.3">
      <c r="A30" s="93">
        <v>22</v>
      </c>
      <c r="B30" s="125" t="s">
        <v>467</v>
      </c>
      <c r="C30" s="93"/>
      <c r="D30" s="126"/>
      <c r="E30" s="126"/>
      <c r="F30" s="126">
        <v>1</v>
      </c>
      <c r="G30" s="93" t="s">
        <v>99</v>
      </c>
      <c r="H30" s="93" t="s">
        <v>437</v>
      </c>
      <c r="I30" s="132" t="s">
        <v>468</v>
      </c>
      <c r="J30" s="93">
        <v>2294454</v>
      </c>
      <c r="K30" s="93">
        <v>2537839</v>
      </c>
      <c r="L30" s="126"/>
      <c r="M30" s="93"/>
      <c r="N30" s="93"/>
      <c r="O30" s="98">
        <v>44378</v>
      </c>
      <c r="P30" s="128" t="s">
        <v>192</v>
      </c>
      <c r="Q30" s="127">
        <v>44393</v>
      </c>
      <c r="R30" s="127">
        <v>44379</v>
      </c>
      <c r="S30" s="127">
        <v>44425</v>
      </c>
      <c r="T30" s="125" t="s">
        <v>469</v>
      </c>
      <c r="U30" s="93" t="s">
        <v>90</v>
      </c>
      <c r="V30" s="79" t="s">
        <v>470</v>
      </c>
      <c r="W30" s="153">
        <v>33401</v>
      </c>
      <c r="X30" s="159">
        <v>33400001</v>
      </c>
      <c r="Y30" s="159" t="s">
        <v>430</v>
      </c>
      <c r="Z30" s="96"/>
      <c r="AA30" s="96"/>
      <c r="AB30" s="96"/>
      <c r="AC30" s="96"/>
      <c r="AD30" s="96"/>
      <c r="AE30" s="96">
        <v>105863.32</v>
      </c>
      <c r="AF30" s="96">
        <v>122801.4512</v>
      </c>
      <c r="AG30" s="73"/>
      <c r="AH30" s="123"/>
      <c r="AI30" s="186"/>
      <c r="AJ30" s="96"/>
      <c r="AK30" s="93"/>
      <c r="AL30" s="93"/>
      <c r="AM30" s="93"/>
      <c r="AN30" s="93"/>
      <c r="AO30" s="93"/>
      <c r="AP30" s="93"/>
      <c r="AQ30" s="93"/>
      <c r="AR30" s="93"/>
      <c r="AS30" s="93"/>
      <c r="AT30" s="93"/>
      <c r="AU30" s="93"/>
      <c r="AV30" s="93"/>
      <c r="AW30" s="93"/>
      <c r="AX30" s="93"/>
      <c r="AY30" s="93"/>
      <c r="AZ30" s="93"/>
      <c r="BA30" s="93"/>
      <c r="BB30" s="93"/>
      <c r="BC30" s="93"/>
      <c r="BD30" s="163"/>
      <c r="BE30" s="223">
        <v>0</v>
      </c>
    </row>
    <row r="31" spans="1:57" ht="30" customHeight="1" x14ac:dyDescent="0.3">
      <c r="A31" s="93">
        <v>23</v>
      </c>
      <c r="B31" s="125" t="s">
        <v>471</v>
      </c>
      <c r="C31" s="93"/>
      <c r="D31" s="126"/>
      <c r="E31" s="126"/>
      <c r="F31" s="126">
        <v>1</v>
      </c>
      <c r="G31" s="93" t="s">
        <v>99</v>
      </c>
      <c r="H31" s="93" t="s">
        <v>437</v>
      </c>
      <c r="I31" s="132" t="s">
        <v>472</v>
      </c>
      <c r="J31" s="93">
        <v>2294514</v>
      </c>
      <c r="K31" s="93">
        <v>2537978</v>
      </c>
      <c r="L31" s="126"/>
      <c r="M31" s="93"/>
      <c r="N31" s="93"/>
      <c r="O31" s="98">
        <v>44378</v>
      </c>
      <c r="P31" s="128" t="s">
        <v>192</v>
      </c>
      <c r="Q31" s="127">
        <v>44393</v>
      </c>
      <c r="R31" s="127">
        <v>44379</v>
      </c>
      <c r="S31" s="127">
        <v>44425</v>
      </c>
      <c r="T31" s="125" t="s">
        <v>473</v>
      </c>
      <c r="U31" s="93" t="s">
        <v>90</v>
      </c>
      <c r="V31" s="79" t="s">
        <v>474</v>
      </c>
      <c r="W31" s="153">
        <v>33401</v>
      </c>
      <c r="X31" s="159">
        <v>33400001</v>
      </c>
      <c r="Y31" s="159" t="s">
        <v>430</v>
      </c>
      <c r="Z31" s="96"/>
      <c r="AA31" s="96"/>
      <c r="AB31" s="96"/>
      <c r="AC31" s="96"/>
      <c r="AD31" s="96"/>
      <c r="AE31" s="96">
        <v>150000</v>
      </c>
      <c r="AF31" s="96">
        <v>174000</v>
      </c>
      <c r="AG31" s="73"/>
      <c r="AH31" s="123"/>
      <c r="AI31" s="186"/>
      <c r="AJ31" s="96"/>
      <c r="AK31" s="93"/>
      <c r="AL31" s="93"/>
      <c r="AM31" s="93"/>
      <c r="AN31" s="93"/>
      <c r="AO31" s="93"/>
      <c r="AP31" s="93"/>
      <c r="AQ31" s="93"/>
      <c r="AR31" s="93"/>
      <c r="AS31" s="93"/>
      <c r="AT31" s="93"/>
      <c r="AU31" s="93"/>
      <c r="AV31" s="93"/>
      <c r="AW31" s="93"/>
      <c r="AX31" s="93"/>
      <c r="AY31" s="93"/>
      <c r="AZ31" s="93"/>
      <c r="BA31" s="93"/>
      <c r="BB31" s="93"/>
      <c r="BC31" s="93"/>
      <c r="BD31" s="163"/>
      <c r="BE31" s="223">
        <v>0</v>
      </c>
    </row>
    <row r="32" spans="1:57" ht="30" customHeight="1" x14ac:dyDescent="0.3">
      <c r="BE32" s="217"/>
    </row>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sheetData>
  <mergeCells count="55">
    <mergeCell ref="A1:H2"/>
    <mergeCell ref="I1:AI1"/>
    <mergeCell ref="I2:I4"/>
    <mergeCell ref="J2:J4"/>
    <mergeCell ref="K2:K4"/>
    <mergeCell ref="L2:L4"/>
    <mergeCell ref="M2:M4"/>
    <mergeCell ref="N2:N4"/>
    <mergeCell ref="O2:O4"/>
    <mergeCell ref="AB2:AB4"/>
    <mergeCell ref="P2:P4"/>
    <mergeCell ref="Q2:Q4"/>
    <mergeCell ref="R2:S2"/>
    <mergeCell ref="T2:T4"/>
    <mergeCell ref="U2:U4"/>
    <mergeCell ref="V2:V4"/>
    <mergeCell ref="W2:W4"/>
    <mergeCell ref="X2:X4"/>
    <mergeCell ref="Y2:Y4"/>
    <mergeCell ref="Z2:Z4"/>
    <mergeCell ref="AT2:AT4"/>
    <mergeCell ref="AA2:AA4"/>
    <mergeCell ref="AN2:AN4"/>
    <mergeCell ref="AC2:AC4"/>
    <mergeCell ref="AD2:AD4"/>
    <mergeCell ref="AE2:AE4"/>
    <mergeCell ref="AF2:AF4"/>
    <mergeCell ref="AG2:AG4"/>
    <mergeCell ref="AH2:AH4"/>
    <mergeCell ref="AI2:AI4"/>
    <mergeCell ref="AJ2:AJ4"/>
    <mergeCell ref="AK2:AK4"/>
    <mergeCell ref="AL2:AL4"/>
    <mergeCell ref="AM2:AM4"/>
    <mergeCell ref="AO2:AO4"/>
    <mergeCell ref="AP2:AP4"/>
    <mergeCell ref="AQ2:AQ4"/>
    <mergeCell ref="AR2:AR4"/>
    <mergeCell ref="AS2:AS4"/>
    <mergeCell ref="BE2:BE4"/>
    <mergeCell ref="A3:A4"/>
    <mergeCell ref="B3:B4"/>
    <mergeCell ref="D3:G3"/>
    <mergeCell ref="R3:R4"/>
    <mergeCell ref="S3:S4"/>
    <mergeCell ref="BA2:BA4"/>
    <mergeCell ref="BB2:BB4"/>
    <mergeCell ref="BC2:BC4"/>
    <mergeCell ref="BD2:BD4"/>
    <mergeCell ref="AU2:AU4"/>
    <mergeCell ref="AV2:AV4"/>
    <mergeCell ref="AW2:AW4"/>
    <mergeCell ref="AX2:AX4"/>
    <mergeCell ref="AY2:AY4"/>
    <mergeCell ref="AZ2:AZ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procedimientos 2019</vt:lpstr>
      <vt:lpstr>procedimientos 2020</vt:lpstr>
      <vt:lpstr>procedimientos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Domínguez Lagunas</dc:creator>
  <cp:lastModifiedBy>Víctor Eric Coquis Paredes</cp:lastModifiedBy>
  <dcterms:created xsi:type="dcterms:W3CDTF">2021-07-29T23:23:40Z</dcterms:created>
  <dcterms:modified xsi:type="dcterms:W3CDTF">2021-07-30T01:50:15Z</dcterms:modified>
</cp:coreProperties>
</file>