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1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seagob-my.sharepoint.com/personal/monica_dominguez_asea_gob_mx/Documents/Escritorio/RESPALDO 11marzo/I   N   A   I/INAI EJERCICIO (2 0 2 1)/1ER.TRIMESTRE_(2 0 2 1)/31/"/>
    </mc:Choice>
  </mc:AlternateContent>
  <xr:revisionPtr revIDLastSave="40" documentId="13_ncr:1_{DD464EE9-1FF9-4F03-924E-804A9A33DD7E}" xr6:coauthVersionLast="46" xr6:coauthVersionMax="46" xr10:uidLastSave="{1B5724D7-54CB-4F98-A677-FBD728ABCF5B}"/>
  <bookViews>
    <workbookView xWindow="-108" yWindow="-108" windowWidth="23256" windowHeight="12576" activeTab="3" xr2:uid="{00000000-000D-0000-FFFF-FFFF00000000}"/>
  </bookViews>
  <sheets>
    <sheet name="PRES_PP" sheetId="1" r:id="rId1"/>
    <sheet name="RESULTADO" sheetId="9" r:id="rId2"/>
    <sheet name="BALANCE " sheetId="10" r:id="rId3"/>
    <sheet name="Balanza de Comprobación " sheetId="14" r:id="rId4"/>
  </sheets>
  <calcPr calcId="191028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1" i="14" l="1"/>
  <c r="J71" i="14"/>
  <c r="I71" i="14"/>
  <c r="I75" i="14" s="1"/>
  <c r="H71" i="14"/>
  <c r="G71" i="14"/>
  <c r="G75" i="14" s="1"/>
  <c r="L40" i="14"/>
  <c r="J38" i="14"/>
  <c r="L38" i="14" s="1"/>
  <c r="L71" i="14" s="1"/>
  <c r="K75" i="14" l="1"/>
  <c r="G39" i="10" l="1"/>
  <c r="D39" i="10"/>
  <c r="G38" i="10"/>
  <c r="D38" i="10"/>
  <c r="G24" i="10"/>
  <c r="D24" i="10"/>
  <c r="D33" i="9"/>
  <c r="D31" i="9"/>
  <c r="D11" i="1" l="1"/>
  <c r="E11" i="1"/>
  <c r="F11" i="1"/>
  <c r="G11" i="1"/>
  <c r="H11" i="1"/>
  <c r="I11" i="1"/>
  <c r="J11" i="1"/>
  <c r="K11" i="1"/>
  <c r="D12" i="1"/>
  <c r="E12" i="1"/>
  <c r="F12" i="1"/>
  <c r="G12" i="1"/>
  <c r="H12" i="1"/>
  <c r="I12" i="1"/>
  <c r="J12" i="1"/>
  <c r="D13" i="1"/>
  <c r="E13" i="1"/>
  <c r="F13" i="1"/>
  <c r="G13" i="1"/>
  <c r="H13" i="1"/>
  <c r="I13" i="1"/>
  <c r="J13" i="1"/>
  <c r="C12" i="1"/>
  <c r="C11" i="1"/>
  <c r="I10" i="1" l="1"/>
  <c r="J10" i="1"/>
  <c r="H10" i="1" l="1"/>
  <c r="F10" i="1"/>
  <c r="G10" i="1"/>
  <c r="K13" i="1" l="1"/>
  <c r="K29" i="1"/>
  <c r="K12" i="1" l="1"/>
  <c r="K10" i="1" s="1"/>
  <c r="C13" i="1"/>
  <c r="C10" i="1" l="1"/>
  <c r="D10" i="1" l="1"/>
  <c r="E10" i="1"/>
</calcChain>
</file>

<file path=xl/sharedStrings.xml><?xml version="1.0" encoding="utf-8"?>
<sst xmlns="http://schemas.openxmlformats.org/spreadsheetml/2006/main" count="374" uniqueCount="158">
  <si>
    <t>AGENCIA NACIONAL DE SEGURIDAD INDUSTRIAL Y DE PROTECCIÓN AL MEDIO AMBIENTE DEL SECTOR HIDROCARBUROS</t>
  </si>
  <si>
    <t>INFORME TRIMESTRAL PROGRAMÁTICO</t>
  </si>
  <si>
    <t xml:space="preserve"> ESTADO DEL EJERCICIO POR PROGRAMA PRESUPUESTARIO</t>
  </si>
  <si>
    <t>1ER.TRIMESTRE 2021 (ENERO-MARZO 2021)</t>
  </si>
  <si>
    <t>CIFRAS EN PESOS</t>
  </si>
  <si>
    <t>Capítulo de gasto</t>
  </si>
  <si>
    <t>Programa Presupuestario</t>
  </si>
  <si>
    <t>APROBADO</t>
  </si>
  <si>
    <t>MODIFICADO</t>
  </si>
  <si>
    <t>COMPROMETIDO</t>
  </si>
  <si>
    <t>PRE-COMPROMETIDO</t>
  </si>
  <si>
    <t>EJERCIDO</t>
  </si>
  <si>
    <t>DEVENGADO</t>
  </si>
  <si>
    <t>EJERCIDO 
EN TRÁMITE</t>
  </si>
  <si>
    <t>REDUCCIONES
EN TRÁMITE</t>
  </si>
  <si>
    <t>DISPONIBLE</t>
  </si>
  <si>
    <t>Total General</t>
  </si>
  <si>
    <t>Total</t>
  </si>
  <si>
    <t>G031 Regulación, Gestión, y Supervisión del Sector Hidrocarburos</t>
  </si>
  <si>
    <t>M001 Actividades de Apoyo Administrativo</t>
  </si>
  <si>
    <t>P002 Planeación, Dirección y Evaluación Ambiental</t>
  </si>
  <si>
    <t>1000 Servicios Personales</t>
  </si>
  <si>
    <t>2000 Materiales y suministros</t>
  </si>
  <si>
    <t>3000 Servicios generales</t>
  </si>
  <si>
    <t>4000 Transferencias y subsidios</t>
  </si>
  <si>
    <t>Resultados del Ejercicio (Ahorro/ Desahorro)</t>
  </si>
  <si>
    <t>MARZO 2021</t>
  </si>
  <si>
    <t>PRELIMINAR</t>
  </si>
  <si>
    <t>No. Cta.</t>
  </si>
  <si>
    <t>Concepto</t>
  </si>
  <si>
    <t>Importe</t>
  </si>
  <si>
    <t>51111</t>
  </si>
  <si>
    <t>Remuneraciones al Personal de Carácter Permanente</t>
  </si>
  <si>
    <t>51121</t>
  </si>
  <si>
    <t>Remuneraciones al Personal de Carácter Transitorio</t>
  </si>
  <si>
    <t>51131</t>
  </si>
  <si>
    <t>Remuneraciones Adicionales y Especiales</t>
  </si>
  <si>
    <t>51141</t>
  </si>
  <si>
    <t>Seguridad Social</t>
  </si>
  <si>
    <t>51151</t>
  </si>
  <si>
    <t>Otras Prestaciones Sociales y Económicas</t>
  </si>
  <si>
    <t>51221</t>
  </si>
  <si>
    <t>Alimentos y Utensilios</t>
  </si>
  <si>
    <t>51241</t>
  </si>
  <si>
    <t>Materiales y Artículos de Construcción y de Reparación</t>
  </si>
  <si>
    <t>51261</t>
  </si>
  <si>
    <t>Combustibles, Lubricantes y Aditivos</t>
  </si>
  <si>
    <t>51311</t>
  </si>
  <si>
    <t>Servicios Básicos</t>
  </si>
  <si>
    <t>51321</t>
  </si>
  <si>
    <t>Servicios de Arrendamiento</t>
  </si>
  <si>
    <t>51331</t>
  </si>
  <si>
    <t>Servicios Profesionales, Científicos y Técnicos y Otros Servicios</t>
  </si>
  <si>
    <t>51341</t>
  </si>
  <si>
    <t>Servicios Financieros, Bancarios y Comerciales</t>
  </si>
  <si>
    <t>51351</t>
  </si>
  <si>
    <t>Servicios de Instalación, Reparación, Mantenimiento y Conservación</t>
  </si>
  <si>
    <t>51361</t>
  </si>
  <si>
    <t>Servicios de Comunicación Social y Publicidad</t>
  </si>
  <si>
    <t>51371</t>
  </si>
  <si>
    <t>Servicios de Traslado y Viáticos</t>
  </si>
  <si>
    <t>51391</t>
  </si>
  <si>
    <t>Otros Servicios Generales</t>
  </si>
  <si>
    <t>Cuentas por Liquidar</t>
  </si>
  <si>
    <t>32111</t>
  </si>
  <si>
    <t>Fuente de Información.- Balanza de Comprobación al 31 de Marzo de 2021 SICOP</t>
  </si>
  <si>
    <t xml:space="preserve">Nota: La información que se presenta en la Balanza de Comprobación refleja cifras preliminares. </t>
  </si>
  <si>
    <t xml:space="preserve">    Balance General al 31 de Marzo de 2021                       
(Cifras Preliminares)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</si>
  <si>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ACTIVO CIRCULANTE</t>
  </si>
  <si>
    <t>PASIVO CIRCULANTE</t>
  </si>
  <si>
    <t>Otros Efectivos y Equivalentes</t>
  </si>
  <si>
    <t>Proveedores por Pagar a CP</t>
  </si>
  <si>
    <t>Deudores por Fondos Rotatorios a CP</t>
  </si>
  <si>
    <t>Retenciones y Contribuciones por Pagar a CP</t>
  </si>
  <si>
    <t>Reintegros de Años Anteriores Pendiente de Afectar Activo o Gasto</t>
  </si>
  <si>
    <t xml:space="preserve">Materiales de Administración, Emisión de Documentos y Artículos </t>
  </si>
  <si>
    <t>Productos Químicos, Farmacéuticos y de Laboratorio</t>
  </si>
  <si>
    <t>Herramientas, Refacciones y Accesorios Menores para Consumo</t>
  </si>
  <si>
    <t>ACTIVO NO CIRCULANTE</t>
  </si>
  <si>
    <t>HACIENDA PUBLICA/PATRIMONIO GENERADO</t>
  </si>
  <si>
    <t>Fideicomisos, Mandatos y Contratos Análogos del Poder Ejecutivo</t>
  </si>
  <si>
    <t>Resultados Acumulados de Ejercicios Anteriores</t>
  </si>
  <si>
    <t>Muebles de Oficina y Estantería</t>
  </si>
  <si>
    <t>Resultado del Ejercicio</t>
  </si>
  <si>
    <t>Otros Mobiliarios y Equipos de Administración</t>
  </si>
  <si>
    <t>Cambios por Errores Contables</t>
  </si>
  <si>
    <t>Equipo de Comunicación y Telecomunicación</t>
  </si>
  <si>
    <t>Herramientas y Máquinas-Herramientas</t>
  </si>
  <si>
    <t xml:space="preserve">Nota: La información en la Balanza de Comprobación se presenta con cifras preliminares. </t>
  </si>
  <si>
    <r>
      <rPr>
        <sz val="8"/>
        <color indexed="8"/>
        <rFont val="Montserrat"/>
      </rPr>
      <t>SISTEMA DE CONTABILIDAD GUBERNAMENTAL</t>
    </r>
  </si>
  <si>
    <r>
      <rPr>
        <sz val="8"/>
        <color indexed="8"/>
        <rFont val="Montserrat"/>
      </rPr>
      <t>BALANZA DE COMPROBACIÓN</t>
    </r>
  </si>
  <si>
    <r>
      <rPr>
        <sz val="8"/>
        <color indexed="8"/>
        <rFont val="Montserrat"/>
      </rPr>
      <t>SUBCUENTA</t>
    </r>
  </si>
  <si>
    <r>
      <rPr>
        <sz val="8"/>
        <color indexed="8"/>
        <rFont val="Montserrat"/>
      </rPr>
      <t>CIFRAS EN PESOS Y CENTAVOS</t>
    </r>
  </si>
  <si>
    <t>MES: Del 01/01/2021 al 31/03/2021</t>
  </si>
  <si>
    <r>
      <rPr>
        <sz val="8"/>
        <color indexed="8"/>
        <rFont val="Montserrat"/>
      </rPr>
      <t>Ramo: Del 16 al 16  Unidad: Del G00 al G00</t>
    </r>
  </si>
  <si>
    <t>CIFRAS PRELIMINARES</t>
  </si>
  <si>
    <t>SALDOS INICIALES</t>
  </si>
  <si>
    <t>RAMO</t>
  </si>
  <si>
    <t>UNIDAD</t>
  </si>
  <si>
    <t>SUBCUENTA</t>
  </si>
  <si>
    <t>NATURALEZA</t>
  </si>
  <si>
    <t>DESCRIPCIÓN</t>
  </si>
  <si>
    <t>MOVIMIENTOS</t>
  </si>
  <si>
    <t>SALDOS FINALES</t>
  </si>
  <si>
    <t>DEUDOR</t>
  </si>
  <si>
    <t>ACREEDOR</t>
  </si>
  <si>
    <t>DEBE</t>
  </si>
  <si>
    <t>HABER</t>
  </si>
  <si>
    <t>16</t>
  </si>
  <si>
    <t>G00</t>
  </si>
  <si>
    <t>11191</t>
  </si>
  <si>
    <t>D</t>
  </si>
  <si>
    <t>11251</t>
  </si>
  <si>
    <t>11393</t>
  </si>
  <si>
    <t>11511</t>
  </si>
  <si>
    <t>11512</t>
  </si>
  <si>
    <t>11513</t>
  </si>
  <si>
    <t>11514</t>
  </si>
  <si>
    <t>11518</t>
  </si>
  <si>
    <t>12131</t>
  </si>
  <si>
    <t>12411</t>
  </si>
  <si>
    <t>12419</t>
  </si>
  <si>
    <t>12465</t>
  </si>
  <si>
    <t>12467</t>
  </si>
  <si>
    <t>21111</t>
  </si>
  <si>
    <t>A</t>
  </si>
  <si>
    <t>Servicios Personales por Pagar a CP</t>
  </si>
  <si>
    <t>21121</t>
  </si>
  <si>
    <t>21171</t>
  </si>
  <si>
    <t>21191</t>
  </si>
  <si>
    <t>Fondos Rotatorios por Pagar a CP</t>
  </si>
  <si>
    <t>Adeudos de Ejercicios Fiscales Anteriores a CP</t>
  </si>
  <si>
    <t>21295</t>
  </si>
  <si>
    <t>32211</t>
  </si>
  <si>
    <t>32521</t>
  </si>
  <si>
    <t>73511</t>
  </si>
  <si>
    <t>Garantías Otorgadas para Respaldar Obligaciones No Fiscales</t>
  </si>
  <si>
    <t>73611</t>
  </si>
  <si>
    <t>Obligaciones no Fiscales Respaldadas por Garantías Otorgadas</t>
  </si>
  <si>
    <t>82111</t>
  </si>
  <si>
    <t>Presupuesto de Egresos Aprobado</t>
  </si>
  <si>
    <t>82211</t>
  </si>
  <si>
    <t>Presupuesto de Egresos por Ejercer</t>
  </si>
  <si>
    <t>82312</t>
  </si>
  <si>
    <t>Reducciones Presupuestarias</t>
  </si>
  <si>
    <t>82313</t>
  </si>
  <si>
    <t>Ampliaciones Compensadas</t>
  </si>
  <si>
    <t>82314</t>
  </si>
  <si>
    <t>Reducciones Compensadas</t>
  </si>
  <si>
    <t>82411</t>
  </si>
  <si>
    <t>Presupuesto de Egresos Comprometido</t>
  </si>
  <si>
    <t>82511</t>
  </si>
  <si>
    <t>Presupuesto de Egresos Devengado</t>
  </si>
  <si>
    <t>82611</t>
  </si>
  <si>
    <t>Presupuesto de Egresos Ejercido</t>
  </si>
  <si>
    <t>82711</t>
  </si>
  <si>
    <t>Presupuesto de Egresos Pagado</t>
  </si>
  <si>
    <t>TOTALES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</si>
</sst>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&quot; &quot;#,##0.00&quot; &quot;;&quot;-&quot;#,##0.00&quot; &quot;;&quot; -&quot;00&quot; &quot;;&quot; &quot;@&quot; &quot;"/>
    <numFmt numFmtId="165" formatCode="#,##0.00&quot; &quot;;[Red]&quot;-&quot;#,##0.00&quot; &quot;"/>
    <numFmt numFmtId="166" formatCode="#,##0.00;[Red]#,##0.00"/>
    <numFmt numFmtId="167" formatCode="_(* #,##0.00_);_(* \(#,##0.00\);_(* &quot;-&quot;??_);_(@_)"/>
    <numFmt numFmtId="168" formatCode="&quot; &quot;#,##0.00&quot;   &quot;;&quot;-&quot;#,##0.00&quot;   &quot;;&quot; -&quot;00&quot;   &quot;;&quot; &quot;@&quot; &quot;"/>
    <numFmt numFmtId="169" formatCode="#,##0.00;[Red]&quot;(&quot;#,##0.00&quot;)&quot;"/>
    <numFmt numFmtId="170" formatCode="&quot; &quot;#,##0&quot;   &quot;;&quot;-&quot;#,##0&quot;   &quot;;&quot; -   &quot;;&quot; &quot;@&quot; &quot;"/>
    <numFmt numFmtId="171" formatCode="#,##0.000000000000000;[Red]#,##0.000000000000000"/>
    <numFmt numFmtId="172" formatCode="_-#,##0.0#_-;\-#,##0.0#_-;_-* &quot;-&quot;_-;_-@_-"/>
    <numFmt numFmtId="173" formatCode="#,##0.00_ ;[Red]\-#,##0.00\ "/>
    <numFmt numFmtId="174" formatCode="_-#,##0.00_-;\-#,##0.00_-;_-* &quot;-&quot;_-;_-@_-"/>
    <numFmt numFmtId="175" formatCode="#,##0.00_ ;\-#,##0.00\ "/>
  </numFmts>
  <fonts count="38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4"/>
      <color rgb="FF1F4E78"/>
      <name val="Calibri"/>
      <family val="2"/>
    </font>
    <font>
      <sz val="14"/>
      <color rgb="FF1F4E78"/>
      <name val="Calibri"/>
      <family val="2"/>
    </font>
    <font>
      <b/>
      <sz val="12"/>
      <color rgb="FFFFFFFF"/>
      <name val="Calibri"/>
      <family val="2"/>
    </font>
    <font>
      <b/>
      <sz val="11"/>
      <color rgb="FF000000"/>
      <name val="Calibri"/>
      <family val="2"/>
    </font>
    <font>
      <b/>
      <sz val="13"/>
      <color rgb="FFC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SansSerif"/>
      <charset val="2"/>
    </font>
    <font>
      <sz val="7"/>
      <color indexed="8"/>
      <name val="Soberana Sans"/>
      <family val="3"/>
    </font>
    <font>
      <b/>
      <sz val="12"/>
      <color indexed="8"/>
      <name val="Times New Roman"/>
      <family val="1"/>
    </font>
    <font>
      <b/>
      <i/>
      <sz val="12"/>
      <color rgb="FF000000"/>
      <name val="Calibri"/>
      <family val="2"/>
    </font>
    <font>
      <b/>
      <i/>
      <u/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u/>
      <sz val="10"/>
      <color rgb="FF000000"/>
      <name val="Calibri"/>
      <family val="2"/>
    </font>
    <font>
      <b/>
      <sz val="10"/>
      <name val="Arial"/>
      <family val="2"/>
    </font>
    <font>
      <b/>
      <i/>
      <sz val="10"/>
      <color rgb="FF000000"/>
      <name val="Calibri"/>
      <family val="2"/>
    </font>
    <font>
      <b/>
      <sz val="11"/>
      <color rgb="FFC00000"/>
      <name val="Calibri"/>
      <family val="2"/>
    </font>
    <font>
      <b/>
      <sz val="11"/>
      <color rgb="FF1F4E78"/>
      <name val="Calibri"/>
      <family val="2"/>
    </font>
    <font>
      <sz val="11"/>
      <color rgb="FF1F4E78"/>
      <name val="Calibri"/>
      <family val="2"/>
    </font>
    <font>
      <sz val="10"/>
      <name val="Arial"/>
    </font>
    <font>
      <b/>
      <sz val="8"/>
      <color indexed="8"/>
      <name val="Times New Roman"/>
      <family val="1"/>
    </font>
    <font>
      <b/>
      <sz val="12"/>
      <color indexed="8"/>
      <name val="Soberana Sans"/>
      <family val="3"/>
    </font>
    <font>
      <b/>
      <sz val="9"/>
      <color indexed="8"/>
      <name val="Calibri Light"/>
      <family val="2"/>
      <scheme val="major"/>
    </font>
    <font>
      <b/>
      <sz val="8"/>
      <color indexed="8"/>
      <name val="Arial"/>
      <family val="2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8"/>
      <color indexed="8"/>
      <name val="Calibri Light"/>
      <family val="2"/>
      <scheme val="major"/>
    </font>
    <font>
      <sz val="10"/>
      <color indexed="8"/>
      <name val="Calibri Light"/>
      <family val="2"/>
      <scheme val="major"/>
    </font>
    <font>
      <sz val="8"/>
      <name val="Calibri Light"/>
      <family val="2"/>
      <scheme val="major"/>
    </font>
    <font>
      <b/>
      <sz val="10"/>
      <color indexed="8"/>
      <name val="Calibri Light"/>
      <family val="2"/>
      <scheme val="major"/>
    </font>
    <font>
      <sz val="8"/>
      <color indexed="8"/>
      <name val="Montserrat"/>
    </font>
    <font>
      <sz val="7"/>
      <color indexed="8"/>
      <name val="Montserrat"/>
    </font>
    <font>
      <sz val="10"/>
      <color indexed="23"/>
      <name val="SansSerif"/>
      <charset val="2"/>
    </font>
    <font>
      <b/>
      <sz val="8"/>
      <color indexed="9"/>
      <name val="Montserrat"/>
    </font>
    <font>
      <b/>
      <sz val="7"/>
      <color indexed="8"/>
      <name val="Montserrat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00000"/>
        <bgColor rgb="FF002060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ck">
        <color rgb="FFC00000"/>
      </top>
      <bottom style="thick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ck">
        <color indexed="23"/>
      </top>
      <bottom/>
      <diagonal/>
    </border>
    <border>
      <left style="thick">
        <color indexed="9"/>
      </left>
      <right style="thick">
        <color indexed="9"/>
      </right>
      <top/>
      <bottom/>
      <diagonal/>
    </border>
    <border>
      <left/>
      <right/>
      <top/>
      <bottom style="thick">
        <color indexed="9"/>
      </bottom>
      <diagonal/>
    </border>
    <border>
      <left style="thick">
        <color indexed="9"/>
      </left>
      <right/>
      <top/>
      <bottom style="thick">
        <color indexed="9"/>
      </bottom>
      <diagonal/>
    </border>
    <border>
      <left/>
      <right style="thick">
        <color indexed="9"/>
      </right>
      <top/>
      <bottom style="thick">
        <color indexed="9"/>
      </bottom>
      <diagonal/>
    </border>
    <border>
      <left/>
      <right style="thick">
        <color indexed="9"/>
      </right>
      <top/>
      <bottom/>
      <diagonal/>
    </border>
    <border>
      <left/>
      <right/>
      <top style="double">
        <color indexed="23"/>
      </top>
      <bottom/>
      <diagonal/>
    </border>
    <border>
      <left/>
      <right/>
      <top/>
      <bottom style="thick">
        <color indexed="23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7" fillId="0" borderId="0"/>
    <xf numFmtId="167" fontId="7" fillId="0" borderId="0" applyFont="0" applyFill="0" applyBorder="0" applyAlignment="0" applyProtection="0"/>
    <xf numFmtId="0" fontId="8" fillId="0" borderId="0"/>
    <xf numFmtId="0" fontId="22" fillId="0" borderId="0"/>
  </cellStyleXfs>
  <cellXfs count="120">
    <xf numFmtId="0" fontId="0" fillId="0" borderId="0" xfId="0"/>
    <xf numFmtId="0" fontId="2" fillId="2" borderId="0" xfId="0" applyFont="1" applyFill="1" applyAlignment="1"/>
    <xf numFmtId="0" fontId="3" fillId="2" borderId="0" xfId="0" applyFont="1" applyFill="1"/>
    <xf numFmtId="164" fontId="1" fillId="0" borderId="0" xfId="1"/>
    <xf numFmtId="0" fontId="4" fillId="2" borderId="0" xfId="0" applyFont="1" applyFill="1" applyAlignment="1">
      <alignment vertical="center"/>
    </xf>
    <xf numFmtId="165" fontId="0" fillId="0" borderId="0" xfId="0" applyNumberFormat="1"/>
    <xf numFmtId="0" fontId="5" fillId="0" borderId="0" xfId="0" applyFont="1" applyAlignment="1">
      <alignment horizontal="right"/>
    </xf>
    <xf numFmtId="0" fontId="5" fillId="0" borderId="0" xfId="0" applyFont="1" applyAlignment="1"/>
    <xf numFmtId="4" fontId="5" fillId="0" borderId="0" xfId="1" applyNumberFormat="1" applyFont="1"/>
    <xf numFmtId="0" fontId="5" fillId="0" borderId="1" xfId="0" applyFont="1" applyBorder="1" applyAlignment="1">
      <alignment horizontal="left"/>
    </xf>
    <xf numFmtId="0" fontId="5" fillId="0" borderId="1" xfId="0" applyFont="1" applyBorder="1"/>
    <xf numFmtId="4" fontId="5" fillId="0" borderId="1" xfId="1" applyNumberFormat="1" applyFont="1" applyBorder="1"/>
    <xf numFmtId="0" fontId="5" fillId="0" borderId="0" xfId="0" applyFont="1"/>
    <xf numFmtId="0" fontId="0" fillId="0" borderId="0" xfId="0" applyAlignment="1"/>
    <xf numFmtId="4" fontId="0" fillId="0" borderId="0" xfId="0" applyNumberFormat="1"/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165" fontId="6" fillId="0" borderId="2" xfId="0" applyNumberFormat="1" applyFont="1" applyFill="1" applyBorder="1" applyAlignment="1">
      <alignment vertical="center"/>
    </xf>
    <xf numFmtId="166" fontId="0" fillId="0" borderId="0" xfId="0" applyNumberFormat="1"/>
    <xf numFmtId="171" fontId="0" fillId="0" borderId="0" xfId="0" applyNumberFormat="1"/>
    <xf numFmtId="4" fontId="6" fillId="0" borderId="2" xfId="0" applyNumberFormat="1" applyFont="1" applyFill="1" applyBorder="1" applyAlignment="1">
      <alignment vertical="center"/>
    </xf>
    <xf numFmtId="0" fontId="15" fillId="0" borderId="0" xfId="0" applyFont="1"/>
    <xf numFmtId="0" fontId="0" fillId="0" borderId="0" xfId="0" applyFont="1"/>
    <xf numFmtId="0" fontId="20" fillId="2" borderId="0" xfId="0" applyFont="1" applyFill="1" applyAlignment="1"/>
    <xf numFmtId="0" fontId="21" fillId="2" borderId="0" xfId="0" applyFont="1" applyFill="1"/>
    <xf numFmtId="0" fontId="21" fillId="2" borderId="0" xfId="0" applyFont="1" applyFill="1" applyAlignment="1">
      <alignment vertical="center"/>
    </xf>
    <xf numFmtId="0" fontId="0" fillId="0" borderId="15" xfId="0" applyBorder="1"/>
    <xf numFmtId="0" fontId="0" fillId="0" borderId="15" xfId="0" applyBorder="1" applyAlignment="1"/>
    <xf numFmtId="4" fontId="0" fillId="0" borderId="15" xfId="0" applyNumberFormat="1" applyBorder="1"/>
    <xf numFmtId="0" fontId="4" fillId="3" borderId="0" xfId="0" applyFont="1" applyFill="1" applyAlignment="1">
      <alignment horizontal="center" vertical="justify"/>
    </xf>
    <xf numFmtId="0" fontId="22" fillId="0" borderId="0" xfId="5"/>
    <xf numFmtId="49" fontId="23" fillId="4" borderId="0" xfId="5" applyNumberFormat="1" applyFont="1" applyFill="1" applyAlignment="1">
      <alignment horizontal="center" vertical="center" wrapText="1"/>
    </xf>
    <xf numFmtId="49" fontId="24" fillId="4" borderId="0" xfId="5" applyNumberFormat="1" applyFont="1" applyFill="1" applyAlignment="1">
      <alignment horizontal="center" vertical="center" wrapText="1"/>
    </xf>
    <xf numFmtId="0" fontId="25" fillId="4" borderId="15" xfId="5" applyFont="1" applyFill="1" applyBorder="1" applyAlignment="1">
      <alignment horizontal="center" vertical="center" wrapText="1"/>
    </xf>
    <xf numFmtId="0" fontId="26" fillId="4" borderId="0" xfId="5" applyFont="1" applyFill="1" applyAlignment="1">
      <alignment horizontal="right" vertical="center" wrapText="1"/>
    </xf>
    <xf numFmtId="0" fontId="27" fillId="0" borderId="3" xfId="5" applyFont="1" applyBorder="1" applyAlignment="1">
      <alignment horizontal="center" vertical="center"/>
    </xf>
    <xf numFmtId="0" fontId="28" fillId="4" borderId="3" xfId="5" applyFont="1" applyFill="1" applyBorder="1" applyAlignment="1">
      <alignment horizontal="center" vertical="center" wrapText="1"/>
    </xf>
    <xf numFmtId="0" fontId="29" fillId="4" borderId="0" xfId="5" applyFont="1" applyFill="1" applyAlignment="1">
      <alignment horizontal="left" vertical="top" wrapText="1"/>
    </xf>
    <xf numFmtId="0" fontId="30" fillId="4" borderId="3" xfId="5" applyFont="1" applyFill="1" applyBorder="1" applyAlignment="1">
      <alignment horizontal="center" vertical="center" wrapText="1"/>
    </xf>
    <xf numFmtId="0" fontId="30" fillId="4" borderId="3" xfId="5" applyFont="1" applyFill="1" applyBorder="1" applyAlignment="1">
      <alignment horizontal="left" vertical="center" wrapText="1"/>
    </xf>
    <xf numFmtId="172" fontId="30" fillId="4" borderId="3" xfId="5" applyNumberFormat="1" applyFont="1" applyFill="1" applyBorder="1" applyAlignment="1">
      <alignment vertical="center" wrapText="1"/>
    </xf>
    <xf numFmtId="0" fontId="31" fillId="0" borderId="0" xfId="5" applyFont="1"/>
    <xf numFmtId="0" fontId="32" fillId="4" borderId="3" xfId="5" applyFont="1" applyFill="1" applyBorder="1" applyAlignment="1">
      <alignment horizontal="right" vertical="center" wrapText="1"/>
    </xf>
    <xf numFmtId="172" fontId="32" fillId="4" borderId="3" xfId="5" applyNumberFormat="1" applyFont="1" applyFill="1" applyBorder="1" applyAlignment="1">
      <alignment horizontal="right" vertical="center" wrapText="1"/>
    </xf>
    <xf numFmtId="173" fontId="32" fillId="4" borderId="3" xfId="5" applyNumberFormat="1" applyFont="1" applyFill="1" applyBorder="1" applyAlignment="1">
      <alignment horizontal="right" vertical="center" wrapText="1"/>
    </xf>
    <xf numFmtId="0" fontId="7" fillId="0" borderId="0" xfId="5" applyFont="1" applyAlignment="1">
      <alignment vertical="center"/>
    </xf>
    <xf numFmtId="0" fontId="17" fillId="0" borderId="0" xfId="5" applyFont="1" applyAlignment="1">
      <alignment horizontal="center" vertical="center"/>
    </xf>
    <xf numFmtId="0" fontId="12" fillId="0" borderId="7" xfId="5" applyFont="1" applyBorder="1" applyAlignment="1">
      <alignment horizontal="center" vertical="center" wrapText="1"/>
    </xf>
    <xf numFmtId="0" fontId="12" fillId="0" borderId="8" xfId="5" applyFont="1" applyBorder="1" applyAlignment="1">
      <alignment horizontal="center" vertical="center" wrapText="1"/>
    </xf>
    <xf numFmtId="0" fontId="12" fillId="0" borderId="9" xfId="5" applyFont="1" applyBorder="1" applyAlignment="1">
      <alignment horizontal="center" vertical="center" wrapText="1"/>
    </xf>
    <xf numFmtId="0" fontId="13" fillId="0" borderId="10" xfId="5" applyFont="1" applyBorder="1" applyAlignment="1">
      <alignment horizontal="center" vertical="center"/>
    </xf>
    <xf numFmtId="0" fontId="14" fillId="0" borderId="0" xfId="5" applyFont="1" applyAlignment="1">
      <alignment horizontal="left" vertical="center"/>
    </xf>
    <xf numFmtId="0" fontId="13" fillId="0" borderId="0" xfId="5" applyFont="1" applyAlignment="1">
      <alignment horizontal="center" vertical="center"/>
    </xf>
    <xf numFmtId="168" fontId="15" fillId="0" borderId="0" xfId="5" applyNumberFormat="1" applyFont="1" applyAlignment="1">
      <alignment vertical="center"/>
    </xf>
    <xf numFmtId="0" fontId="7" fillId="0" borderId="11" xfId="5" applyFont="1" applyBorder="1" applyAlignment="1">
      <alignment vertical="center"/>
    </xf>
    <xf numFmtId="0" fontId="15" fillId="2" borderId="10" xfId="5" applyFont="1" applyFill="1" applyBorder="1" applyAlignment="1">
      <alignment vertical="center" wrapText="1"/>
    </xf>
    <xf numFmtId="4" fontId="15" fillId="0" borderId="0" xfId="5" applyNumberFormat="1" applyFont="1" applyAlignment="1">
      <alignment horizontal="right" vertical="center"/>
    </xf>
    <xf numFmtId="0" fontId="15" fillId="2" borderId="0" xfId="5" applyFont="1" applyFill="1" applyAlignment="1">
      <alignment horizontal="left" vertical="center" wrapText="1"/>
    </xf>
    <xf numFmtId="4" fontId="15" fillId="0" borderId="0" xfId="5" applyNumberFormat="1" applyFont="1" applyAlignment="1">
      <alignment vertical="center"/>
    </xf>
    <xf numFmtId="4" fontId="14" fillId="0" borderId="0" xfId="5" applyNumberFormat="1" applyFont="1" applyAlignment="1">
      <alignment horizontal="right" vertical="center"/>
    </xf>
    <xf numFmtId="0" fontId="15" fillId="2" borderId="0" xfId="5" applyFont="1" applyFill="1" applyAlignment="1">
      <alignment vertical="center" wrapText="1"/>
    </xf>
    <xf numFmtId="4" fontId="14" fillId="0" borderId="11" xfId="5" applyNumberFormat="1" applyFont="1" applyBorder="1" applyAlignment="1">
      <alignment horizontal="right" vertical="center"/>
    </xf>
    <xf numFmtId="4" fontId="15" fillId="0" borderId="12" xfId="5" applyNumberFormat="1" applyFont="1" applyBorder="1" applyAlignment="1">
      <alignment horizontal="right" vertical="center"/>
    </xf>
    <xf numFmtId="4" fontId="14" fillId="0" borderId="12" xfId="5" applyNumberFormat="1" applyFont="1" applyBorder="1" applyAlignment="1">
      <alignment horizontal="right" vertical="center"/>
    </xf>
    <xf numFmtId="4" fontId="15" fillId="0" borderId="12" xfId="5" applyNumberFormat="1" applyFont="1" applyBorder="1" applyAlignment="1">
      <alignment horizontal="left" vertical="center"/>
    </xf>
    <xf numFmtId="2" fontId="15" fillId="0" borderId="12" xfId="5" applyNumberFormat="1" applyFont="1" applyBorder="1" applyAlignment="1">
      <alignment vertical="center"/>
    </xf>
    <xf numFmtId="4" fontId="14" fillId="0" borderId="13" xfId="5" applyNumberFormat="1" applyFont="1" applyBorder="1" applyAlignment="1">
      <alignment horizontal="right" vertical="center"/>
    </xf>
    <xf numFmtId="0" fontId="7" fillId="0" borderId="10" xfId="5" applyFont="1" applyBorder="1" applyAlignment="1">
      <alignment vertical="center"/>
    </xf>
    <xf numFmtId="169" fontId="15" fillId="0" borderId="0" xfId="5" applyNumberFormat="1" applyFont="1" applyAlignment="1">
      <alignment vertical="center"/>
    </xf>
    <xf numFmtId="0" fontId="16" fillId="2" borderId="0" xfId="5" applyFont="1" applyFill="1" applyAlignment="1">
      <alignment vertical="center" wrapText="1"/>
    </xf>
    <xf numFmtId="4" fontId="7" fillId="0" borderId="0" xfId="5" applyNumberFormat="1" applyFont="1" applyAlignment="1">
      <alignment vertical="center"/>
    </xf>
    <xf numFmtId="167" fontId="7" fillId="0" borderId="0" xfId="3" applyFont="1" applyAlignment="1">
      <alignment vertical="center"/>
    </xf>
    <xf numFmtId="0" fontId="15" fillId="2" borderId="10" xfId="5" applyFont="1" applyFill="1" applyBorder="1" applyAlignment="1">
      <alignment horizontal="left" vertical="center" wrapText="1"/>
    </xf>
    <xf numFmtId="169" fontId="14" fillId="0" borderId="11" xfId="5" applyNumberFormat="1" applyFont="1" applyBorder="1" applyAlignment="1">
      <alignment vertical="center"/>
    </xf>
    <xf numFmtId="0" fontId="15" fillId="2" borderId="10" xfId="5" applyFont="1" applyFill="1" applyBorder="1" applyAlignment="1" applyProtection="1">
      <alignment vertical="center" wrapText="1"/>
      <protection locked="0"/>
    </xf>
    <xf numFmtId="169" fontId="15" fillId="0" borderId="12" xfId="5" applyNumberFormat="1" applyFont="1" applyBorder="1" applyAlignment="1">
      <alignment vertical="center"/>
    </xf>
    <xf numFmtId="169" fontId="14" fillId="0" borderId="13" xfId="5" applyNumberFormat="1" applyFont="1" applyBorder="1" applyAlignment="1">
      <alignment vertical="center"/>
    </xf>
    <xf numFmtId="4" fontId="14" fillId="0" borderId="9" xfId="5" applyNumberFormat="1" applyFont="1" applyBorder="1" applyAlignment="1">
      <alignment horizontal="right" vertical="center"/>
    </xf>
    <xf numFmtId="4" fontId="17" fillId="0" borderId="11" xfId="5" applyNumberFormat="1" applyFont="1" applyBorder="1" applyAlignment="1">
      <alignment vertical="center"/>
    </xf>
    <xf numFmtId="170" fontId="15" fillId="0" borderId="14" xfId="5" applyNumberFormat="1" applyFont="1" applyBorder="1" applyAlignment="1">
      <alignment horizontal="left" vertical="center" wrapText="1"/>
    </xf>
    <xf numFmtId="170" fontId="18" fillId="0" borderId="12" xfId="5" applyNumberFormat="1" applyFont="1" applyBorder="1" applyAlignment="1">
      <alignment horizontal="center" vertical="center"/>
    </xf>
    <xf numFmtId="4" fontId="14" fillId="2" borderId="12" xfId="5" applyNumberFormat="1" applyFont="1" applyFill="1" applyBorder="1" applyAlignment="1">
      <alignment horizontal="right" vertical="center" wrapText="1"/>
    </xf>
    <xf numFmtId="4" fontId="14" fillId="2" borderId="13" xfId="5" applyNumberFormat="1" applyFont="1" applyFill="1" applyBorder="1" applyAlignment="1">
      <alignment horizontal="right" vertical="center" wrapText="1"/>
    </xf>
    <xf numFmtId="170" fontId="15" fillId="0" borderId="0" xfId="5" applyNumberFormat="1" applyFont="1" applyAlignment="1">
      <alignment horizontal="center" vertical="center" wrapText="1"/>
    </xf>
    <xf numFmtId="49" fontId="11" fillId="4" borderId="0" xfId="5" applyNumberFormat="1" applyFont="1" applyFill="1" applyAlignment="1">
      <alignment horizontal="center" vertical="center" wrapText="1"/>
    </xf>
    <xf numFmtId="0" fontId="9" fillId="4" borderId="0" xfId="5" applyFont="1" applyFill="1" applyAlignment="1">
      <alignment horizontal="left" vertical="top" wrapText="1"/>
    </xf>
    <xf numFmtId="0" fontId="9" fillId="4" borderId="0" xfId="5" applyFont="1" applyFill="1" applyAlignment="1">
      <alignment vertical="top" wrapText="1"/>
    </xf>
    <xf numFmtId="0" fontId="34" fillId="4" borderId="0" xfId="5" applyFont="1" applyFill="1" applyAlignment="1">
      <alignment horizontal="right" vertical="center" wrapText="1"/>
    </xf>
    <xf numFmtId="0" fontId="35" fillId="4" borderId="16" xfId="5" applyFont="1" applyFill="1" applyBorder="1" applyAlignment="1">
      <alignment vertical="top" wrapText="1"/>
    </xf>
    <xf numFmtId="0" fontId="36" fillId="5" borderId="21" xfId="5" applyFont="1" applyFill="1" applyBorder="1" applyAlignment="1">
      <alignment horizontal="center" vertical="center" wrapText="1"/>
    </xf>
    <xf numFmtId="0" fontId="35" fillId="4" borderId="22" xfId="5" applyFont="1" applyFill="1" applyBorder="1" applyAlignment="1">
      <alignment vertical="top" wrapText="1"/>
    </xf>
    <xf numFmtId="0" fontId="34" fillId="4" borderId="0" xfId="5" applyFont="1" applyFill="1" applyAlignment="1">
      <alignment horizontal="center" vertical="center" wrapText="1"/>
    </xf>
    <xf numFmtId="0" fontId="34" fillId="4" borderId="0" xfId="5" applyFont="1" applyFill="1" applyAlignment="1">
      <alignment horizontal="left" vertical="center" wrapText="1"/>
    </xf>
    <xf numFmtId="174" fontId="34" fillId="4" borderId="0" xfId="5" applyNumberFormat="1" applyFont="1" applyFill="1" applyAlignment="1">
      <alignment horizontal="right" vertical="center" wrapText="1"/>
    </xf>
    <xf numFmtId="174" fontId="34" fillId="4" borderId="0" xfId="5" applyNumberFormat="1" applyFont="1" applyFill="1" applyAlignment="1">
      <alignment vertical="center" wrapText="1"/>
    </xf>
    <xf numFmtId="0" fontId="34" fillId="0" borderId="0" xfId="5" applyFont="1" applyAlignment="1">
      <alignment horizontal="left" vertical="center" wrapText="1"/>
    </xf>
    <xf numFmtId="174" fontId="34" fillId="0" borderId="0" xfId="5" applyNumberFormat="1" applyFont="1" applyAlignment="1">
      <alignment horizontal="right" vertical="center" wrapText="1"/>
    </xf>
    <xf numFmtId="174" fontId="34" fillId="0" borderId="0" xfId="5" applyNumberFormat="1" applyFont="1" applyAlignment="1">
      <alignment vertical="center" wrapText="1"/>
    </xf>
    <xf numFmtId="175" fontId="22" fillId="0" borderId="0" xfId="5" applyNumberFormat="1"/>
    <xf numFmtId="174" fontId="37" fillId="4" borderId="0" xfId="5" applyNumberFormat="1" applyFont="1" applyFill="1" applyAlignment="1">
      <alignment horizontal="right" vertical="center" wrapText="1"/>
    </xf>
    <xf numFmtId="0" fontId="19" fillId="2" borderId="0" xfId="0" applyFont="1" applyFill="1" applyAlignment="1">
      <alignment horizontal="center"/>
    </xf>
    <xf numFmtId="0" fontId="19" fillId="2" borderId="0" xfId="0" applyFont="1" applyFill="1" applyAlignment="1">
      <alignment horizontal="center" vertical="center"/>
    </xf>
    <xf numFmtId="0" fontId="11" fillId="4" borderId="0" xfId="5" applyFont="1" applyFill="1" applyAlignment="1">
      <alignment horizontal="center" vertical="center" wrapText="1"/>
    </xf>
    <xf numFmtId="49" fontId="11" fillId="4" borderId="0" xfId="5" applyNumberFormat="1" applyFont="1" applyFill="1" applyAlignment="1">
      <alignment horizontal="center" vertical="center" wrapText="1"/>
    </xf>
    <xf numFmtId="0" fontId="9" fillId="4" borderId="0" xfId="5" applyFont="1" applyFill="1" applyAlignment="1">
      <alignment horizontal="left" vertical="top" wrapText="1"/>
    </xf>
    <xf numFmtId="0" fontId="10" fillId="4" borderId="0" xfId="5" applyFont="1" applyFill="1" applyAlignment="1">
      <alignment horizontal="center" vertical="center" wrapText="1"/>
    </xf>
    <xf numFmtId="0" fontId="12" fillId="0" borderId="4" xfId="5" applyFont="1" applyBorder="1" applyAlignment="1">
      <alignment horizontal="center" vertical="center" wrapText="1"/>
    </xf>
    <xf numFmtId="0" fontId="12" fillId="0" borderId="5" xfId="5" applyFont="1" applyBorder="1" applyAlignment="1">
      <alignment horizontal="center" vertical="center" wrapText="1"/>
    </xf>
    <xf numFmtId="0" fontId="12" fillId="0" borderId="6" xfId="5" applyFont="1" applyBorder="1" applyAlignment="1">
      <alignment horizontal="center" vertical="center" wrapText="1"/>
    </xf>
    <xf numFmtId="4" fontId="15" fillId="0" borderId="12" xfId="5" applyNumberFormat="1" applyFont="1" applyBorder="1" applyAlignment="1">
      <alignment horizontal="left" vertical="center" wrapText="1"/>
    </xf>
    <xf numFmtId="0" fontId="37" fillId="4" borderId="23" xfId="5" applyFont="1" applyFill="1" applyBorder="1" applyAlignment="1">
      <alignment horizontal="right" vertical="center" wrapText="1"/>
    </xf>
    <xf numFmtId="0" fontId="33" fillId="4" borderId="0" xfId="5" applyFont="1" applyFill="1" applyAlignment="1">
      <alignment horizontal="center" vertical="center" wrapText="1"/>
    </xf>
    <xf numFmtId="0" fontId="36" fillId="5" borderId="16" xfId="5" applyFont="1" applyFill="1" applyBorder="1" applyAlignment="1">
      <alignment horizontal="center" vertical="center" wrapText="1"/>
    </xf>
    <xf numFmtId="0" fontId="36" fillId="5" borderId="0" xfId="5" applyFont="1" applyFill="1" applyAlignment="1">
      <alignment horizontal="center" vertical="center" wrapText="1"/>
    </xf>
    <xf numFmtId="0" fontId="36" fillId="5" borderId="18" xfId="5" applyFont="1" applyFill="1" applyBorder="1" applyAlignment="1">
      <alignment horizontal="center" vertical="center" wrapText="1"/>
    </xf>
    <xf numFmtId="0" fontId="36" fillId="5" borderId="17" xfId="5" applyFont="1" applyFill="1" applyBorder="1" applyAlignment="1">
      <alignment horizontal="center" vertical="center" wrapText="1"/>
    </xf>
    <xf numFmtId="0" fontId="36" fillId="5" borderId="19" xfId="5" applyFont="1" applyFill="1" applyBorder="1" applyAlignment="1">
      <alignment horizontal="center" vertical="center" wrapText="1"/>
    </xf>
    <xf numFmtId="0" fontId="36" fillId="5" borderId="20" xfId="5" applyFont="1" applyFill="1" applyBorder="1" applyAlignment="1">
      <alignment horizontal="center" vertical="center" wrapText="1"/>
    </xf>
    <xf numFmtId="0" fontId="0" fillId="2" borderId="0" xfId="0" applyFill="1" applyBorder="1" applyAlignment="1"/>
  </cellXfs>
  <cellStyles count="6">
    <cellStyle name="Millares" xfId="1" builtinId="3"/>
    <cellStyle name="Millares 2" xfId="3" xr:uid="{00000000-0005-0000-0000-000001000000}"/>
    <cellStyle name="Normal" xfId="0" builtinId="0"/>
    <cellStyle name="Normal 2" xfId="2" xr:uid="{00000000-0005-0000-0000-000003000000}"/>
    <cellStyle name="Normal 3" xfId="4" xr:uid="{00000000-0005-0000-0000-000004000000}"/>
    <cellStyle name="Normal 4" xfId="5" xr:uid="{37D383B6-93C9-45C0-9339-B111167AE8A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3</xdr:col>
      <xdr:colOff>239607</xdr:colOff>
      <xdr:row>4</xdr:row>
      <xdr:rowOff>187114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B7BE810-173D-4792-AFFD-7880A35E4CFE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86267"/>
          <a:ext cx="4625340" cy="8305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1</xdr:row>
      <xdr:rowOff>123824</xdr:rowOff>
    </xdr:from>
    <xdr:to>
      <xdr:col>3</xdr:col>
      <xdr:colOff>581025</xdr:colOff>
      <xdr:row>6</xdr:row>
      <xdr:rowOff>47624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440EECE-0353-47B5-BE33-637617A0C4C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245744"/>
          <a:ext cx="4158615" cy="7239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1</xdr:row>
      <xdr:rowOff>114300</xdr:rowOff>
    </xdr:from>
    <xdr:to>
      <xdr:col>5</xdr:col>
      <xdr:colOff>171451</xdr:colOff>
      <xdr:row>6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A4267D1-6001-4C4A-9BC5-30DE2ED5232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045" y="281940"/>
          <a:ext cx="7035166" cy="7239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3</xdr:row>
      <xdr:rowOff>0</xdr:rowOff>
    </xdr:from>
    <xdr:ext cx="2152650" cy="571500"/>
    <xdr:pic>
      <xdr:nvPicPr>
        <xdr:cNvPr id="2" name="Picture 1">
          <a:extLst>
            <a:ext uri="{FF2B5EF4-FFF2-40B4-BE49-F238E27FC236}">
              <a16:creationId xmlns:a16="http://schemas.microsoft.com/office/drawing/2014/main" id="{52281A44-A7C7-428C-8613-3F3B03EB2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365760"/>
          <a:ext cx="21526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2</xdr:col>
      <xdr:colOff>0</xdr:colOff>
      <xdr:row>3</xdr:row>
      <xdr:rowOff>0</xdr:rowOff>
    </xdr:from>
    <xdr:to>
      <xdr:col>4</xdr:col>
      <xdr:colOff>312420</xdr:colOff>
      <xdr:row>6</xdr:row>
      <xdr:rowOff>137160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F783C440-B38B-42DC-B33B-9583D4BD8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0620" y="365760"/>
          <a:ext cx="206502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0"/>
  <sheetViews>
    <sheetView zoomScale="90" zoomScaleNormal="90" workbookViewId="0">
      <selection activeCell="H10" sqref="H10"/>
    </sheetView>
  </sheetViews>
  <sheetFormatPr defaultColWidth="11.42578125" defaultRowHeight="14.45"/>
  <cols>
    <col min="1" max="1" width="20.42578125" customWidth="1"/>
    <col min="2" max="2" width="25" customWidth="1"/>
    <col min="3" max="3" width="18.42578125" customWidth="1"/>
    <col min="4" max="4" width="18.28515625" customWidth="1"/>
    <col min="5" max="5" width="19.140625" customWidth="1"/>
    <col min="6" max="6" width="18.7109375" customWidth="1"/>
    <col min="7" max="7" width="18" bestFit="1" customWidth="1"/>
    <col min="8" max="8" width="18.7109375" customWidth="1"/>
    <col min="9" max="9" width="18.140625" customWidth="1"/>
    <col min="10" max="10" width="17" customWidth="1"/>
    <col min="11" max="11" width="16.7109375" bestFit="1" customWidth="1"/>
    <col min="12" max="12" width="17.7109375" bestFit="1" customWidth="1"/>
    <col min="13" max="13" width="23.28515625" customWidth="1"/>
  </cols>
  <sheetData>
    <row r="1" spans="1:12">
      <c r="B1" s="22"/>
      <c r="C1" s="22"/>
      <c r="D1" s="22"/>
      <c r="E1" s="22"/>
      <c r="F1" s="22"/>
      <c r="G1" s="22"/>
      <c r="H1" s="22"/>
      <c r="I1" s="22"/>
      <c r="J1" s="22"/>
    </row>
    <row r="2" spans="1:12">
      <c r="B2" s="101" t="s">
        <v>0</v>
      </c>
      <c r="C2" s="101"/>
      <c r="D2" s="101"/>
      <c r="E2" s="101"/>
      <c r="F2" s="101"/>
      <c r="G2" s="101"/>
      <c r="H2" s="101"/>
      <c r="I2" s="101"/>
      <c r="J2" s="101"/>
    </row>
    <row r="3" spans="1:12" ht="18">
      <c r="B3" s="23"/>
      <c r="C3" s="101" t="s">
        <v>1</v>
      </c>
      <c r="D3" s="101"/>
      <c r="E3" s="101"/>
      <c r="F3" s="101"/>
      <c r="G3" s="101"/>
      <c r="H3" s="101"/>
      <c r="I3" s="24"/>
      <c r="J3" s="24"/>
      <c r="K3" s="1"/>
    </row>
    <row r="4" spans="1:12" ht="18">
      <c r="B4" s="23"/>
      <c r="C4" s="101" t="s">
        <v>2</v>
      </c>
      <c r="D4" s="101"/>
      <c r="E4" s="101"/>
      <c r="F4" s="101"/>
      <c r="G4" s="101"/>
      <c r="H4" s="101"/>
      <c r="I4" s="24"/>
      <c r="J4" s="24"/>
      <c r="K4" s="1"/>
    </row>
    <row r="5" spans="1:12" ht="18">
      <c r="B5" s="23"/>
      <c r="C5" s="102" t="s">
        <v>3</v>
      </c>
      <c r="D5" s="102"/>
      <c r="E5" s="102"/>
      <c r="F5" s="102"/>
      <c r="G5" s="102"/>
      <c r="H5" s="102"/>
      <c r="I5" s="25"/>
      <c r="J5" s="25"/>
      <c r="K5" s="2"/>
    </row>
    <row r="6" spans="1:12" ht="18">
      <c r="B6" s="23"/>
      <c r="C6" s="102" t="s">
        <v>4</v>
      </c>
      <c r="D6" s="102"/>
      <c r="E6" s="102"/>
      <c r="F6" s="102"/>
      <c r="G6" s="102"/>
      <c r="H6" s="102"/>
      <c r="I6" s="26"/>
      <c r="J6" s="26"/>
      <c r="K6" s="2"/>
    </row>
    <row r="7" spans="1:12">
      <c r="C7" s="3"/>
      <c r="D7" s="3"/>
      <c r="E7" s="3"/>
      <c r="F7" s="3"/>
      <c r="G7" s="3"/>
      <c r="H7" s="3"/>
      <c r="I7" s="3"/>
      <c r="J7" s="3"/>
      <c r="K7" s="3"/>
    </row>
    <row r="8" spans="1:12" ht="29.25" customHeight="1">
      <c r="A8" s="15" t="s">
        <v>5</v>
      </c>
      <c r="B8" s="15" t="s">
        <v>6</v>
      </c>
      <c r="C8" s="16" t="s">
        <v>7</v>
      </c>
      <c r="D8" s="16" t="s">
        <v>8</v>
      </c>
      <c r="E8" s="16" t="s">
        <v>9</v>
      </c>
      <c r="F8" s="30" t="s">
        <v>10</v>
      </c>
      <c r="G8" s="16" t="s">
        <v>11</v>
      </c>
      <c r="H8" s="16" t="s">
        <v>12</v>
      </c>
      <c r="I8" s="17" t="s">
        <v>13</v>
      </c>
      <c r="J8" s="17" t="s">
        <v>14</v>
      </c>
      <c r="K8" s="16" t="s">
        <v>15</v>
      </c>
      <c r="L8" s="20"/>
    </row>
    <row r="9" spans="1:12" ht="16.149999999999999" thickBot="1">
      <c r="A9" s="4"/>
      <c r="B9" s="4"/>
      <c r="C9" s="119"/>
      <c r="D9" s="119"/>
      <c r="E9" s="119"/>
      <c r="F9" s="119"/>
      <c r="G9" s="119"/>
      <c r="H9" s="119"/>
      <c r="I9" s="119"/>
      <c r="J9" s="119"/>
      <c r="K9" s="119"/>
    </row>
    <row r="10" spans="1:12" ht="18.600000000000001" thickTop="1" thickBot="1">
      <c r="A10" s="18" t="s">
        <v>16</v>
      </c>
      <c r="B10" s="18"/>
      <c r="C10" s="21">
        <f t="shared" ref="C10:E10" si="0">C11+C12+C13</f>
        <v>306848290</v>
      </c>
      <c r="D10" s="21">
        <f t="shared" si="0"/>
        <v>306385242.12000006</v>
      </c>
      <c r="E10" s="21">
        <f t="shared" si="0"/>
        <v>211295869.36999997</v>
      </c>
      <c r="F10" s="21">
        <f t="shared" ref="F10:K10" si="1">F11+F12+F13</f>
        <v>13153022.98</v>
      </c>
      <c r="G10" s="21">
        <f t="shared" si="1"/>
        <v>70982986.039999992</v>
      </c>
      <c r="H10" s="21">
        <f t="shared" si="1"/>
        <v>557941.0199999999</v>
      </c>
      <c r="I10" s="21">
        <f t="shared" si="1"/>
        <v>0</v>
      </c>
      <c r="J10" s="21">
        <f t="shared" si="1"/>
        <v>0</v>
      </c>
      <c r="K10" s="21">
        <f t="shared" si="1"/>
        <v>10395422.710000001</v>
      </c>
      <c r="L10" s="5"/>
    </row>
    <row r="11" spans="1:12" ht="15" thickTop="1">
      <c r="A11" s="6" t="s">
        <v>17</v>
      </c>
      <c r="B11" s="7" t="s">
        <v>18</v>
      </c>
      <c r="C11" s="8">
        <f>C16+C20+C24+C28</f>
        <v>133596823</v>
      </c>
      <c r="D11" s="8">
        <f t="shared" ref="D11:K11" si="2">D16+D20+D24+D28</f>
        <v>209930472.52000004</v>
      </c>
      <c r="E11" s="8">
        <f t="shared" si="2"/>
        <v>141107871.28999999</v>
      </c>
      <c r="F11" s="8">
        <f t="shared" si="2"/>
        <v>11494000.58</v>
      </c>
      <c r="G11" s="8">
        <f t="shared" si="2"/>
        <v>49237909.079999998</v>
      </c>
      <c r="H11" s="8">
        <f t="shared" si="2"/>
        <v>557941.0199999999</v>
      </c>
      <c r="I11" s="8">
        <f t="shared" si="2"/>
        <v>0</v>
      </c>
      <c r="J11" s="8">
        <f t="shared" si="2"/>
        <v>0</v>
      </c>
      <c r="K11" s="8">
        <f t="shared" si="2"/>
        <v>7532750.5500000007</v>
      </c>
      <c r="L11" s="5"/>
    </row>
    <row r="12" spans="1:12">
      <c r="A12" s="6" t="s">
        <v>17</v>
      </c>
      <c r="B12" s="7" t="s">
        <v>19</v>
      </c>
      <c r="C12" s="8">
        <f>C17+C21+C25+C29</f>
        <v>120316249</v>
      </c>
      <c r="D12" s="8">
        <f t="shared" ref="D12:K12" si="3">D17+D21+D25+D29</f>
        <v>36131074.120000005</v>
      </c>
      <c r="E12" s="8">
        <f t="shared" si="3"/>
        <v>25157760.760000002</v>
      </c>
      <c r="F12" s="8">
        <f t="shared" si="3"/>
        <v>644173.6</v>
      </c>
      <c r="G12" s="8">
        <f t="shared" si="3"/>
        <v>8875281.0999999996</v>
      </c>
      <c r="H12" s="8">
        <f t="shared" si="3"/>
        <v>0</v>
      </c>
      <c r="I12" s="8">
        <f t="shared" si="3"/>
        <v>0</v>
      </c>
      <c r="J12" s="8">
        <f t="shared" si="3"/>
        <v>0</v>
      </c>
      <c r="K12" s="8">
        <f t="shared" si="3"/>
        <v>1453858.66</v>
      </c>
      <c r="L12" s="5"/>
    </row>
    <row r="13" spans="1:12">
      <c r="A13" s="6" t="s">
        <v>17</v>
      </c>
      <c r="B13" s="7" t="s">
        <v>20</v>
      </c>
      <c r="C13" s="8">
        <f>C18+C22+C26+C30</f>
        <v>52935218</v>
      </c>
      <c r="D13" s="8">
        <f t="shared" ref="D13:K13" si="4">D18+D22+D26+D30</f>
        <v>60323695.480000004</v>
      </c>
      <c r="E13" s="8">
        <f t="shared" si="4"/>
        <v>45030237.32</v>
      </c>
      <c r="F13" s="8">
        <f t="shared" si="4"/>
        <v>1014848.8</v>
      </c>
      <c r="G13" s="8">
        <f t="shared" si="4"/>
        <v>12869795.859999999</v>
      </c>
      <c r="H13" s="8">
        <f t="shared" si="4"/>
        <v>0</v>
      </c>
      <c r="I13" s="8">
        <f t="shared" si="4"/>
        <v>0</v>
      </c>
      <c r="J13" s="8">
        <f t="shared" si="4"/>
        <v>0</v>
      </c>
      <c r="K13" s="8">
        <f t="shared" si="4"/>
        <v>1408813.5</v>
      </c>
      <c r="L13" s="5"/>
    </row>
    <row r="14" spans="1:12">
      <c r="C14" s="14"/>
      <c r="D14" s="14"/>
      <c r="E14" s="14"/>
      <c r="F14" s="14"/>
      <c r="G14" s="14"/>
      <c r="H14" s="14"/>
      <c r="I14" s="14"/>
      <c r="J14" s="14"/>
      <c r="K14" s="14"/>
      <c r="L14" s="5"/>
    </row>
    <row r="15" spans="1:12" s="12" customFormat="1">
      <c r="A15" s="9" t="s">
        <v>21</v>
      </c>
      <c r="B15" s="10"/>
      <c r="C15" s="11"/>
      <c r="D15" s="11"/>
      <c r="E15" s="11"/>
      <c r="F15" s="11"/>
      <c r="G15" s="11"/>
      <c r="H15" s="11"/>
      <c r="I15" s="11"/>
      <c r="J15" s="11"/>
      <c r="K15" s="11"/>
      <c r="L15" s="5"/>
    </row>
    <row r="16" spans="1:12">
      <c r="B16" s="13" t="s">
        <v>18</v>
      </c>
      <c r="C16" s="14">
        <v>89723535</v>
      </c>
      <c r="D16" s="14">
        <v>170632991.59000003</v>
      </c>
      <c r="E16" s="14">
        <v>130506334.67</v>
      </c>
      <c r="F16" s="14">
        <v>0</v>
      </c>
      <c r="G16" s="14">
        <v>40126656.920000002</v>
      </c>
      <c r="H16" s="14">
        <v>0</v>
      </c>
      <c r="I16" s="14">
        <v>0</v>
      </c>
      <c r="J16" s="14">
        <v>0</v>
      </c>
      <c r="K16" s="14">
        <v>0</v>
      </c>
      <c r="L16" s="5"/>
    </row>
    <row r="17" spans="1:13">
      <c r="B17" s="13" t="s">
        <v>19</v>
      </c>
      <c r="C17" s="14">
        <v>113695105</v>
      </c>
      <c r="D17" s="14">
        <v>30347240.060000002</v>
      </c>
      <c r="E17" s="14">
        <v>23346154.600000001</v>
      </c>
      <c r="F17" s="14">
        <v>0</v>
      </c>
      <c r="G17" s="14">
        <v>7001085.459999999</v>
      </c>
      <c r="H17" s="14">
        <v>0</v>
      </c>
      <c r="I17" s="14">
        <v>0</v>
      </c>
      <c r="J17" s="14">
        <v>0</v>
      </c>
      <c r="K17" s="14">
        <v>0</v>
      </c>
      <c r="L17" s="5"/>
    </row>
    <row r="18" spans="1:13">
      <c r="B18" s="13" t="s">
        <v>20</v>
      </c>
      <c r="C18" s="14">
        <v>41382032</v>
      </c>
      <c r="D18" s="14">
        <v>53530963.780000001</v>
      </c>
      <c r="E18" s="14">
        <v>41249880.649999999</v>
      </c>
      <c r="F18" s="14">
        <v>0</v>
      </c>
      <c r="G18" s="14">
        <v>12281083.129999999</v>
      </c>
      <c r="H18" s="14">
        <v>0</v>
      </c>
      <c r="I18" s="14">
        <v>0</v>
      </c>
      <c r="J18" s="14">
        <v>0</v>
      </c>
      <c r="K18" s="14">
        <v>0</v>
      </c>
      <c r="L18" s="5"/>
      <c r="M18" s="19"/>
    </row>
    <row r="19" spans="1:13" s="12" customFormat="1">
      <c r="A19" s="9" t="s">
        <v>22</v>
      </c>
      <c r="B19" s="10"/>
      <c r="C19" s="11"/>
      <c r="D19" s="11"/>
      <c r="E19" s="11"/>
      <c r="F19" s="11"/>
      <c r="G19" s="11"/>
      <c r="H19" s="11"/>
      <c r="I19" s="11"/>
      <c r="J19" s="11"/>
      <c r="K19" s="11"/>
      <c r="L19" s="5"/>
    </row>
    <row r="20" spans="1:13">
      <c r="A20" s="13"/>
      <c r="B20" s="13" t="s">
        <v>18</v>
      </c>
      <c r="C20" s="14">
        <v>944638</v>
      </c>
      <c r="D20" s="14">
        <v>944638</v>
      </c>
      <c r="E20" s="14">
        <v>71851.81</v>
      </c>
      <c r="F20" s="14">
        <v>171141.77</v>
      </c>
      <c r="G20" s="14">
        <v>23673.19</v>
      </c>
      <c r="H20" s="14">
        <v>0</v>
      </c>
      <c r="I20" s="14">
        <v>0</v>
      </c>
      <c r="J20" s="14">
        <v>0</v>
      </c>
      <c r="K20" s="14">
        <v>677971.23</v>
      </c>
      <c r="L20" s="5"/>
    </row>
    <row r="21" spans="1:13">
      <c r="A21" s="13"/>
      <c r="B21" s="13" t="s">
        <v>19</v>
      </c>
      <c r="C21" s="14">
        <v>420230</v>
      </c>
      <c r="D21" s="14">
        <v>420230</v>
      </c>
      <c r="E21" s="14">
        <v>22721.01</v>
      </c>
      <c r="F21" s="14">
        <v>50430</v>
      </c>
      <c r="G21" s="14">
        <v>25006.989999999998</v>
      </c>
      <c r="H21" s="14">
        <v>0</v>
      </c>
      <c r="I21" s="14">
        <v>0</v>
      </c>
      <c r="J21" s="14">
        <v>0</v>
      </c>
      <c r="K21" s="14">
        <v>322072</v>
      </c>
      <c r="L21" s="5"/>
    </row>
    <row r="22" spans="1:13">
      <c r="A22" s="13"/>
      <c r="B22" s="13" t="s">
        <v>20</v>
      </c>
      <c r="C22" s="14">
        <v>360799</v>
      </c>
      <c r="D22" s="14">
        <v>360799</v>
      </c>
      <c r="E22" s="14">
        <v>21712.09</v>
      </c>
      <c r="F22" s="14">
        <v>29430</v>
      </c>
      <c r="G22" s="14">
        <v>9262.91</v>
      </c>
      <c r="H22" s="14">
        <v>0</v>
      </c>
      <c r="I22" s="14">
        <v>0</v>
      </c>
      <c r="J22" s="14">
        <v>0</v>
      </c>
      <c r="K22" s="14">
        <v>300394</v>
      </c>
      <c r="L22" s="5"/>
    </row>
    <row r="23" spans="1:13" s="12" customFormat="1">
      <c r="A23" s="9" t="s">
        <v>23</v>
      </c>
      <c r="B23" s="10"/>
      <c r="C23" s="11"/>
      <c r="D23" s="11"/>
      <c r="E23" s="11"/>
      <c r="F23" s="11"/>
      <c r="G23" s="11"/>
      <c r="H23" s="11"/>
      <c r="I23" s="11"/>
      <c r="J23" s="11"/>
      <c r="K23" s="11"/>
      <c r="L23" s="5"/>
    </row>
    <row r="24" spans="1:13">
      <c r="A24" s="13"/>
      <c r="B24" s="13" t="s">
        <v>18</v>
      </c>
      <c r="C24" s="14">
        <v>42928650</v>
      </c>
      <c r="D24" s="14">
        <v>38352842.93</v>
      </c>
      <c r="E24" s="14">
        <v>10529684.809999999</v>
      </c>
      <c r="F24" s="14">
        <v>11322858.810000001</v>
      </c>
      <c r="G24" s="14">
        <v>9087578.9699999988</v>
      </c>
      <c r="H24" s="14">
        <v>557941.0199999999</v>
      </c>
      <c r="I24" s="14">
        <v>0</v>
      </c>
      <c r="J24" s="14">
        <v>0</v>
      </c>
      <c r="K24" s="14">
        <v>6854779.3200000003</v>
      </c>
      <c r="L24" s="5"/>
    </row>
    <row r="25" spans="1:13">
      <c r="A25" s="13"/>
      <c r="B25" s="13" t="s">
        <v>19</v>
      </c>
      <c r="C25" s="14">
        <v>6200914</v>
      </c>
      <c r="D25" s="14">
        <v>5363604.0600000005</v>
      </c>
      <c r="E25" s="14">
        <v>1788885.15</v>
      </c>
      <c r="F25" s="14">
        <v>593743.6</v>
      </c>
      <c r="G25" s="14">
        <v>1849188.65</v>
      </c>
      <c r="H25" s="14">
        <v>0</v>
      </c>
      <c r="I25" s="14">
        <v>0</v>
      </c>
      <c r="J25" s="14">
        <v>0</v>
      </c>
      <c r="K25" s="14">
        <v>1131786.6599999999</v>
      </c>
      <c r="L25" s="5"/>
    </row>
    <row r="26" spans="1:13">
      <c r="A26" s="13"/>
      <c r="B26" s="13" t="s">
        <v>20</v>
      </c>
      <c r="C26" s="14">
        <v>11158766</v>
      </c>
      <c r="D26" s="14">
        <v>6398311.7000000002</v>
      </c>
      <c r="E26" s="14">
        <v>3758644.58</v>
      </c>
      <c r="F26" s="14">
        <v>985418.8</v>
      </c>
      <c r="G26" s="14">
        <v>579449.81999999995</v>
      </c>
      <c r="H26" s="14">
        <v>0</v>
      </c>
      <c r="I26" s="14">
        <v>0</v>
      </c>
      <c r="J26" s="14">
        <v>0</v>
      </c>
      <c r="K26" s="14">
        <v>1074798.5</v>
      </c>
      <c r="L26" s="5"/>
    </row>
    <row r="27" spans="1:13">
      <c r="A27" s="9" t="s">
        <v>24</v>
      </c>
      <c r="B27" s="10"/>
      <c r="C27" s="11"/>
      <c r="D27" s="11"/>
      <c r="E27" s="11"/>
      <c r="F27" s="11"/>
      <c r="G27" s="11"/>
      <c r="H27" s="11"/>
      <c r="I27" s="11"/>
      <c r="J27" s="11"/>
      <c r="K27" s="11"/>
    </row>
    <row r="28" spans="1:13">
      <c r="B28" s="13" t="s">
        <v>18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</row>
    <row r="29" spans="1:13">
      <c r="B29" s="13" t="s">
        <v>19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f t="shared" ref="K29" si="5">+D29-E29-F29-G29</f>
        <v>0</v>
      </c>
    </row>
    <row r="30" spans="1:13">
      <c r="A30" s="27"/>
      <c r="B30" s="28" t="s">
        <v>20</v>
      </c>
      <c r="C30" s="29">
        <v>33621</v>
      </c>
      <c r="D30" s="29">
        <v>33621</v>
      </c>
      <c r="E30" s="29">
        <v>0</v>
      </c>
      <c r="F30" s="29">
        <v>0</v>
      </c>
      <c r="G30" s="29">
        <v>0</v>
      </c>
      <c r="H30" s="29">
        <v>0</v>
      </c>
      <c r="I30" s="29">
        <v>0</v>
      </c>
      <c r="J30" s="29">
        <v>0</v>
      </c>
      <c r="K30" s="29">
        <v>33621</v>
      </c>
    </row>
  </sheetData>
  <mergeCells count="6">
    <mergeCell ref="C9:K9"/>
    <mergeCell ref="B2:J2"/>
    <mergeCell ref="C3:H3"/>
    <mergeCell ref="C4:H4"/>
    <mergeCell ref="C5:H5"/>
    <mergeCell ref="C6:H6"/>
  </mergeCells>
  <printOptions horizontalCentered="1"/>
  <pageMargins left="0.70866141732283472" right="0.70866141732283472" top="1.5354330708661419" bottom="0.74803149606299213" header="0.31496062992125984" footer="0.31496062992125984"/>
  <pageSetup scale="5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51FB1-91E6-4DEB-AD63-203E2C8B515D}">
  <dimension ref="A1:D36"/>
  <sheetViews>
    <sheetView showGridLines="0" topLeftCell="A20" zoomScaleNormal="100" workbookViewId="0">
      <selection activeCell="A16" sqref="A16"/>
    </sheetView>
  </sheetViews>
  <sheetFormatPr defaultColWidth="9.140625" defaultRowHeight="13.15"/>
  <cols>
    <col min="1" max="1" width="3.28515625" style="31" customWidth="1"/>
    <col min="2" max="2" width="15.140625" style="31" customWidth="1"/>
    <col min="3" max="3" width="40.140625" style="31" bestFit="1" customWidth="1"/>
    <col min="4" max="4" width="16.5703125" style="31" bestFit="1" customWidth="1"/>
    <col min="5" max="16384" width="9.140625" style="31"/>
  </cols>
  <sheetData>
    <row r="1" spans="1:4" ht="9.9499999999999993" customHeight="1">
      <c r="A1" s="86"/>
      <c r="B1" s="86"/>
      <c r="C1" s="86"/>
      <c r="D1" s="86"/>
    </row>
    <row r="2" spans="1:4" ht="12.95" customHeight="1">
      <c r="A2" s="86"/>
      <c r="B2" s="105"/>
      <c r="C2" s="106"/>
      <c r="D2" s="106"/>
    </row>
    <row r="3" spans="1:4" ht="12.95" customHeight="1">
      <c r="A3" s="86"/>
      <c r="B3" s="105"/>
      <c r="C3" s="106"/>
      <c r="D3" s="106"/>
    </row>
    <row r="4" spans="1:4" ht="12.95" customHeight="1">
      <c r="A4" s="86"/>
      <c r="B4" s="105"/>
      <c r="C4" s="106"/>
      <c r="D4" s="106"/>
    </row>
    <row r="5" spans="1:4" ht="12.95" customHeight="1">
      <c r="A5" s="86"/>
      <c r="B5" s="105"/>
      <c r="C5" s="106"/>
      <c r="D5" s="106"/>
    </row>
    <row r="6" spans="1:4" ht="12.95" customHeight="1">
      <c r="A6" s="86"/>
      <c r="B6" s="105"/>
      <c r="C6" s="106"/>
      <c r="D6" s="106"/>
    </row>
    <row r="7" spans="1:4" ht="12.95" customHeight="1">
      <c r="A7" s="86"/>
      <c r="B7" s="105"/>
      <c r="C7" s="106"/>
      <c r="D7" s="106"/>
    </row>
    <row r="8" spans="1:4" ht="12.95" customHeight="1">
      <c r="A8" s="86"/>
      <c r="B8" s="86"/>
      <c r="C8" s="86"/>
      <c r="D8" s="86"/>
    </row>
    <row r="9" spans="1:4" ht="21" customHeight="1">
      <c r="A9" s="86"/>
      <c r="B9" s="103" t="s">
        <v>25</v>
      </c>
      <c r="C9" s="103"/>
      <c r="D9" s="103"/>
    </row>
    <row r="10" spans="1:4" ht="15.6">
      <c r="A10" s="86"/>
      <c r="B10" s="104" t="s">
        <v>26</v>
      </c>
      <c r="C10" s="104"/>
      <c r="D10" s="104"/>
    </row>
    <row r="11" spans="1:4" ht="15.6">
      <c r="A11" s="86"/>
      <c r="B11" s="85"/>
      <c r="C11" s="32" t="s">
        <v>27</v>
      </c>
      <c r="D11" s="85"/>
    </row>
    <row r="12" spans="1:4" ht="16.149999999999999">
      <c r="A12" s="86"/>
      <c r="B12" s="33"/>
      <c r="C12" s="33"/>
      <c r="D12" s="33"/>
    </row>
    <row r="13" spans="1:4">
      <c r="A13" s="86"/>
      <c r="B13" s="34"/>
      <c r="C13" s="34"/>
      <c r="D13" s="35"/>
    </row>
    <row r="14" spans="1:4" ht="22.5" customHeight="1">
      <c r="A14" s="86"/>
      <c r="B14" s="36" t="s">
        <v>28</v>
      </c>
      <c r="C14" s="36" t="s">
        <v>29</v>
      </c>
      <c r="D14" s="37" t="s">
        <v>30</v>
      </c>
    </row>
    <row r="15" spans="1:4" s="42" customFormat="1" ht="27.6">
      <c r="A15" s="38"/>
      <c r="B15" s="39" t="s">
        <v>31</v>
      </c>
      <c r="C15" s="40" t="s">
        <v>32</v>
      </c>
      <c r="D15" s="41">
        <v>9256181.5899999999</v>
      </c>
    </row>
    <row r="16" spans="1:4" s="42" customFormat="1" ht="27.6">
      <c r="A16" s="38"/>
      <c r="B16" s="39" t="s">
        <v>33</v>
      </c>
      <c r="C16" s="40" t="s">
        <v>34</v>
      </c>
      <c r="D16" s="41">
        <v>11081542.83</v>
      </c>
    </row>
    <row r="17" spans="1:4" s="42" customFormat="1" ht="13.9">
      <c r="A17" s="38"/>
      <c r="B17" s="39" t="s">
        <v>35</v>
      </c>
      <c r="C17" s="40" t="s">
        <v>36</v>
      </c>
      <c r="D17" s="41">
        <v>38205.67</v>
      </c>
    </row>
    <row r="18" spans="1:4" s="42" customFormat="1" ht="13.9">
      <c r="A18" s="38"/>
      <c r="B18" s="39" t="s">
        <v>37</v>
      </c>
      <c r="C18" s="40" t="s">
        <v>38</v>
      </c>
      <c r="D18" s="41">
        <v>2393983.79</v>
      </c>
    </row>
    <row r="19" spans="1:4" s="42" customFormat="1" ht="13.9">
      <c r="A19" s="38"/>
      <c r="B19" s="39" t="s">
        <v>39</v>
      </c>
      <c r="C19" s="40" t="s">
        <v>40</v>
      </c>
      <c r="D19" s="41">
        <v>36638911.630000003</v>
      </c>
    </row>
    <row r="20" spans="1:4" s="42" customFormat="1" ht="13.9">
      <c r="A20" s="38"/>
      <c r="B20" s="39" t="s">
        <v>41</v>
      </c>
      <c r="C20" s="40" t="s">
        <v>42</v>
      </c>
      <c r="D20" s="41">
        <v>0</v>
      </c>
    </row>
    <row r="21" spans="1:4" s="42" customFormat="1" ht="27.6">
      <c r="A21" s="38"/>
      <c r="B21" s="39" t="s">
        <v>43</v>
      </c>
      <c r="C21" s="40" t="s">
        <v>44</v>
      </c>
      <c r="D21" s="41">
        <v>21228</v>
      </c>
    </row>
    <row r="22" spans="1:4" s="42" customFormat="1" ht="13.9">
      <c r="A22" s="38"/>
      <c r="B22" s="39" t="s">
        <v>45</v>
      </c>
      <c r="C22" s="40" t="s">
        <v>46</v>
      </c>
      <c r="D22" s="41">
        <v>33715.089999999997</v>
      </c>
    </row>
    <row r="23" spans="1:4" s="42" customFormat="1" ht="13.9">
      <c r="A23" s="38"/>
      <c r="B23" s="39" t="s">
        <v>47</v>
      </c>
      <c r="C23" s="40" t="s">
        <v>48</v>
      </c>
      <c r="D23" s="41">
        <v>844220.74</v>
      </c>
    </row>
    <row r="24" spans="1:4" s="42" customFormat="1" ht="13.9">
      <c r="A24" s="38"/>
      <c r="B24" s="39" t="s">
        <v>49</v>
      </c>
      <c r="C24" s="40" t="s">
        <v>50</v>
      </c>
      <c r="D24" s="41">
        <v>6019340.7699999996</v>
      </c>
    </row>
    <row r="25" spans="1:4" s="42" customFormat="1" ht="27.6">
      <c r="A25" s="38"/>
      <c r="B25" s="39" t="s">
        <v>51</v>
      </c>
      <c r="C25" s="40" t="s">
        <v>52</v>
      </c>
      <c r="D25" s="41">
        <v>720990.46</v>
      </c>
    </row>
    <row r="26" spans="1:4" s="42" customFormat="1" ht="13.9">
      <c r="A26" s="38"/>
      <c r="B26" s="39" t="s">
        <v>53</v>
      </c>
      <c r="C26" s="40" t="s">
        <v>54</v>
      </c>
      <c r="D26" s="41">
        <v>430018.77</v>
      </c>
    </row>
    <row r="27" spans="1:4" s="42" customFormat="1" ht="27.6">
      <c r="A27" s="38"/>
      <c r="B27" s="39" t="s">
        <v>55</v>
      </c>
      <c r="C27" s="40" t="s">
        <v>56</v>
      </c>
      <c r="D27" s="41">
        <v>596510.06999999995</v>
      </c>
    </row>
    <row r="28" spans="1:4" s="42" customFormat="1" ht="13.9">
      <c r="A28" s="38"/>
      <c r="B28" s="39" t="s">
        <v>57</v>
      </c>
      <c r="C28" s="40" t="s">
        <v>58</v>
      </c>
      <c r="D28" s="41">
        <v>79000</v>
      </c>
    </row>
    <row r="29" spans="1:4" s="42" customFormat="1" ht="13.9">
      <c r="A29" s="38"/>
      <c r="B29" s="39" t="s">
        <v>59</v>
      </c>
      <c r="C29" s="40" t="s">
        <v>60</v>
      </c>
      <c r="D29" s="41">
        <v>158342.65</v>
      </c>
    </row>
    <row r="30" spans="1:4" s="42" customFormat="1" ht="13.9">
      <c r="A30" s="38"/>
      <c r="B30" s="39" t="s">
        <v>61</v>
      </c>
      <c r="C30" s="40" t="s">
        <v>62</v>
      </c>
      <c r="D30" s="41">
        <v>1692788</v>
      </c>
    </row>
    <row r="31" spans="1:4" ht="13.9">
      <c r="A31" s="42"/>
      <c r="B31" s="40"/>
      <c r="C31" s="43" t="s">
        <v>17</v>
      </c>
      <c r="D31" s="44">
        <f>SUM(D15:D30)</f>
        <v>70004980.060000017</v>
      </c>
    </row>
    <row r="32" spans="1:4" ht="13.9">
      <c r="A32" s="42"/>
      <c r="B32" s="39">
        <v>21295</v>
      </c>
      <c r="C32" s="40" t="s">
        <v>63</v>
      </c>
      <c r="D32" s="44">
        <v>68159597.599999994</v>
      </c>
    </row>
    <row r="33" spans="2:4" ht="13.9">
      <c r="B33" s="39" t="s">
        <v>64</v>
      </c>
      <c r="C33" s="40" t="s">
        <v>25</v>
      </c>
      <c r="D33" s="45">
        <f>+D32-D31</f>
        <v>-1845382.4600000232</v>
      </c>
    </row>
    <row r="35" spans="2:4">
      <c r="B35" s="46" t="s">
        <v>65</v>
      </c>
    </row>
    <row r="36" spans="2:4">
      <c r="B36" s="46" t="s">
        <v>66</v>
      </c>
    </row>
  </sheetData>
  <mergeCells count="9">
    <mergeCell ref="B9:D9"/>
    <mergeCell ref="B10:D10"/>
    <mergeCell ref="B2:B7"/>
    <mergeCell ref="C2:D2"/>
    <mergeCell ref="C3:D3"/>
    <mergeCell ref="C4:D4"/>
    <mergeCell ref="C5:D5"/>
    <mergeCell ref="C6:D6"/>
    <mergeCell ref="C7:D7"/>
  </mergeCells>
  <printOptions horizontalCentered="1"/>
  <pageMargins left="1.5354330708661419" right="0.15748031496062992" top="0.15748031496062992" bottom="0.15748031496062992" header="0.51181102362204722" footer="0.51181102362204722"/>
  <pageSetup pageOrder="overThenDown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CE8F4-941A-4D12-955A-24E4390851EC}">
  <sheetPr>
    <pageSetUpPr fitToPage="1"/>
  </sheetPr>
  <dimension ref="B11:I45"/>
  <sheetViews>
    <sheetView showGridLines="0" topLeftCell="A24" zoomScaleNormal="100" workbookViewId="0">
      <selection activeCell="H39" sqref="H39"/>
    </sheetView>
  </sheetViews>
  <sheetFormatPr defaultColWidth="11.42578125" defaultRowHeight="13.15"/>
  <cols>
    <col min="1" max="1" width="5.7109375" style="46" customWidth="1"/>
    <col min="2" max="2" width="42.28515625" style="46" customWidth="1"/>
    <col min="3" max="3" width="14" style="46" customWidth="1"/>
    <col min="4" max="4" width="14" style="46" bestFit="1" customWidth="1"/>
    <col min="5" max="5" width="34.85546875" style="46" customWidth="1"/>
    <col min="6" max="6" width="13.28515625" style="46" bestFit="1" customWidth="1"/>
    <col min="7" max="7" width="13.7109375" style="46" bestFit="1" customWidth="1"/>
    <col min="8" max="8" width="11.7109375" style="46" bestFit="1" customWidth="1"/>
    <col min="9" max="9" width="17.42578125" style="46" bestFit="1" customWidth="1"/>
    <col min="10" max="16384" width="11.42578125" style="46"/>
  </cols>
  <sheetData>
    <row r="11" spans="2:7" ht="13.9" thickBot="1">
      <c r="G11" s="47"/>
    </row>
    <row r="12" spans="2:7" ht="33.75" customHeight="1" thickBot="1">
      <c r="B12" s="107" t="s">
        <v>67</v>
      </c>
      <c r="C12" s="108"/>
      <c r="D12" s="108"/>
      <c r="E12" s="108"/>
      <c r="F12" s="108"/>
      <c r="G12" s="109"/>
    </row>
    <row r="13" spans="2:7" ht="16.5" customHeight="1">
      <c r="B13" s="48"/>
      <c r="C13" s="49"/>
      <c r="D13" s="49"/>
      <c r="E13" s="49"/>
      <c r="F13" s="49"/>
      <c r="G13" s="50"/>
    </row>
    <row r="14" spans="2:7" ht="13.9">
      <c r="B14" s="51" t="s">
        <v>68</v>
      </c>
      <c r="C14" s="52"/>
      <c r="D14" s="52"/>
      <c r="E14" s="53" t="s">
        <v>69</v>
      </c>
      <c r="F14" s="54"/>
      <c r="G14" s="55"/>
    </row>
    <row r="15" spans="2:7" ht="13.9">
      <c r="B15" s="51"/>
      <c r="C15" s="52"/>
      <c r="D15" s="52"/>
      <c r="E15" s="53"/>
      <c r="F15" s="54"/>
      <c r="G15" s="55"/>
    </row>
    <row r="16" spans="2:7" ht="13.9">
      <c r="B16" s="51"/>
      <c r="C16" s="52"/>
      <c r="D16" s="52"/>
      <c r="E16" s="53"/>
      <c r="F16" s="54"/>
      <c r="G16" s="55"/>
    </row>
    <row r="17" spans="2:9" ht="13.9">
      <c r="B17" s="56" t="s">
        <v>70</v>
      </c>
      <c r="C17" s="57">
        <v>121092.84000000001</v>
      </c>
      <c r="D17" s="52"/>
      <c r="E17" s="58" t="s">
        <v>71</v>
      </c>
      <c r="F17" s="59">
        <v>5086515.76</v>
      </c>
      <c r="G17" s="55"/>
    </row>
    <row r="18" spans="2:9" ht="27.6">
      <c r="B18" s="56" t="s">
        <v>72</v>
      </c>
      <c r="C18" s="57">
        <v>1532947</v>
      </c>
      <c r="D18" s="60"/>
      <c r="E18" s="61" t="s">
        <v>73</v>
      </c>
      <c r="F18" s="59">
        <v>557941.02</v>
      </c>
      <c r="G18" s="62"/>
    </row>
    <row r="19" spans="2:9" ht="27.6">
      <c r="B19" s="56" t="s">
        <v>74</v>
      </c>
      <c r="C19" s="57">
        <v>-111424.57</v>
      </c>
      <c r="E19" s="61"/>
      <c r="F19" s="59"/>
      <c r="G19" s="55"/>
    </row>
    <row r="20" spans="2:9" ht="27.6">
      <c r="B20" s="56" t="s">
        <v>75</v>
      </c>
      <c r="C20" s="57">
        <v>252730.74</v>
      </c>
      <c r="E20" s="61"/>
      <c r="F20" s="59"/>
      <c r="G20" s="55"/>
    </row>
    <row r="21" spans="2:9" ht="13.9">
      <c r="B21" s="56" t="s">
        <v>42</v>
      </c>
      <c r="C21" s="57">
        <v>3000</v>
      </c>
      <c r="E21" s="61"/>
      <c r="F21" s="59"/>
      <c r="G21" s="55"/>
    </row>
    <row r="22" spans="2:9" ht="27.6">
      <c r="B22" s="56" t="s">
        <v>44</v>
      </c>
      <c r="C22" s="57">
        <v>5220</v>
      </c>
      <c r="E22" s="61"/>
      <c r="F22" s="59"/>
      <c r="G22" s="55"/>
    </row>
    <row r="23" spans="2:9" ht="27.6">
      <c r="B23" s="56" t="s">
        <v>76</v>
      </c>
      <c r="C23" s="57">
        <v>50460</v>
      </c>
      <c r="E23" s="61"/>
      <c r="F23" s="59"/>
      <c r="G23" s="55"/>
    </row>
    <row r="24" spans="2:9" ht="28.15" thickBot="1">
      <c r="B24" s="56" t="s">
        <v>77</v>
      </c>
      <c r="C24" s="63">
        <v>7308</v>
      </c>
      <c r="D24" s="64">
        <f>SUM(C17:C24)</f>
        <v>1861334.01</v>
      </c>
      <c r="E24" s="65"/>
      <c r="F24" s="66"/>
      <c r="G24" s="67">
        <f>SUM(F17:F24)</f>
        <v>5644456.7799999993</v>
      </c>
    </row>
    <row r="25" spans="2:9" ht="13.9">
      <c r="B25" s="68"/>
      <c r="C25" s="69"/>
      <c r="D25" s="60"/>
      <c r="E25" s="61"/>
      <c r="F25" s="54"/>
      <c r="G25" s="62"/>
    </row>
    <row r="26" spans="2:9" ht="27.6">
      <c r="B26" s="51" t="s">
        <v>78</v>
      </c>
      <c r="D26" s="57"/>
      <c r="E26" s="70" t="s">
        <v>79</v>
      </c>
      <c r="F26" s="57"/>
      <c r="G26" s="55"/>
    </row>
    <row r="27" spans="2:9" ht="13.9">
      <c r="B27" s="51"/>
      <c r="D27" s="57"/>
      <c r="E27" s="70"/>
      <c r="F27" s="69"/>
      <c r="G27" s="55"/>
    </row>
    <row r="28" spans="2:9" ht="27.6">
      <c r="B28" s="56" t="s">
        <v>80</v>
      </c>
      <c r="C28" s="57">
        <v>217779275.53999999</v>
      </c>
      <c r="D28" s="57"/>
      <c r="E28" s="61" t="s">
        <v>81</v>
      </c>
      <c r="F28" s="69">
        <v>228604602.09999993</v>
      </c>
      <c r="G28" s="55"/>
    </row>
    <row r="29" spans="2:9" ht="25.5" customHeight="1">
      <c r="B29" s="56" t="s">
        <v>82</v>
      </c>
      <c r="C29" s="57">
        <v>11636432.93</v>
      </c>
      <c r="D29" s="57"/>
      <c r="E29" s="61" t="s">
        <v>83</v>
      </c>
      <c r="F29" s="69">
        <v>-1845382.4600000232</v>
      </c>
      <c r="G29" s="55"/>
    </row>
    <row r="30" spans="2:9" ht="19.149999999999999" customHeight="1">
      <c r="B30" s="56" t="s">
        <v>84</v>
      </c>
      <c r="C30" s="57">
        <v>750101.07</v>
      </c>
      <c r="D30" s="57"/>
      <c r="E30" s="61" t="s">
        <v>85</v>
      </c>
      <c r="F30" s="69">
        <v>-123030.69</v>
      </c>
      <c r="G30" s="55"/>
      <c r="H30" s="71"/>
      <c r="I30" s="72"/>
    </row>
    <row r="31" spans="2:9" ht="18" customHeight="1">
      <c r="B31" s="56" t="s">
        <v>86</v>
      </c>
      <c r="C31" s="57">
        <v>46539.199999999997</v>
      </c>
      <c r="D31" s="57"/>
      <c r="E31" s="61"/>
      <c r="F31" s="69"/>
      <c r="G31" s="55"/>
      <c r="I31" s="71"/>
    </row>
    <row r="32" spans="2:9" ht="17.45" customHeight="1">
      <c r="B32" s="56" t="s">
        <v>87</v>
      </c>
      <c r="C32" s="57">
        <v>206962.98</v>
      </c>
      <c r="D32" s="57"/>
      <c r="G32" s="55"/>
    </row>
    <row r="33" spans="2:9" ht="13.9">
      <c r="B33" s="56"/>
      <c r="C33" s="57"/>
      <c r="D33" s="57"/>
      <c r="G33" s="55"/>
    </row>
    <row r="34" spans="2:9" ht="13.9">
      <c r="B34" s="56"/>
      <c r="C34" s="57"/>
      <c r="D34" s="57"/>
      <c r="G34" s="55"/>
    </row>
    <row r="35" spans="2:9" ht="13.9">
      <c r="B35" s="73"/>
      <c r="C35" s="57"/>
      <c r="D35" s="57"/>
      <c r="E35" s="61"/>
      <c r="F35" s="69"/>
      <c r="G35" s="55"/>
    </row>
    <row r="36" spans="2:9" ht="13.9">
      <c r="B36" s="73"/>
      <c r="C36" s="57"/>
      <c r="E36" s="61"/>
      <c r="F36" s="69"/>
      <c r="G36" s="74"/>
    </row>
    <row r="37" spans="2:9" ht="13.9">
      <c r="B37" s="73"/>
      <c r="C37" s="57"/>
      <c r="D37" s="71"/>
      <c r="E37" s="61"/>
      <c r="F37" s="69"/>
      <c r="G37" s="74"/>
    </row>
    <row r="38" spans="2:9" ht="14.45" thickBot="1">
      <c r="B38" s="75"/>
      <c r="C38" s="57"/>
      <c r="D38" s="64">
        <f>SUM(C28:C38)</f>
        <v>230419311.71999997</v>
      </c>
      <c r="E38" s="76"/>
      <c r="F38" s="76"/>
      <c r="G38" s="77">
        <f>SUM(F28:F38)</f>
        <v>226636188.94999993</v>
      </c>
    </row>
    <row r="39" spans="2:9" ht="13.9">
      <c r="B39" s="75"/>
      <c r="D39" s="60">
        <f>SUM(D24,D38)</f>
        <v>232280645.72999996</v>
      </c>
      <c r="G39" s="78">
        <f>+G38+G24</f>
        <v>232280645.72999993</v>
      </c>
      <c r="H39" s="71"/>
      <c r="I39" s="71"/>
    </row>
    <row r="40" spans="2:9" ht="13.9">
      <c r="B40" s="75"/>
      <c r="D40" s="60"/>
      <c r="G40" s="79"/>
    </row>
    <row r="41" spans="2:9" ht="14.45" thickBot="1">
      <c r="B41" s="80"/>
      <c r="C41" s="81"/>
      <c r="D41" s="82"/>
      <c r="E41" s="110"/>
      <c r="F41" s="110"/>
      <c r="G41" s="83"/>
      <c r="I41" s="71"/>
    </row>
    <row r="42" spans="2:9" ht="13.9">
      <c r="B42" s="84"/>
      <c r="G42" s="71"/>
    </row>
    <row r="43" spans="2:9">
      <c r="D43" s="71"/>
    </row>
    <row r="44" spans="2:9">
      <c r="B44" s="46" t="s">
        <v>65</v>
      </c>
    </row>
    <row r="45" spans="2:9">
      <c r="B45" s="46" t="s">
        <v>88</v>
      </c>
    </row>
  </sheetData>
  <mergeCells count="2">
    <mergeCell ref="B12:G12"/>
    <mergeCell ref="E41:F41"/>
  </mergeCells>
  <pageMargins left="0.70866141732283472" right="0.31496062992125984" top="0.74803149606299213" bottom="0.74803149606299213" header="0.31496062992125984" footer="0.31496062992125984"/>
  <pageSetup scale="69" fitToWidth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9AAFAD-1528-46FF-8920-245A8F283A97}">
  <dimension ref="A1:P75"/>
  <sheetViews>
    <sheetView tabSelected="1" topLeftCell="C55" zoomScale="110" zoomScaleNormal="110" workbookViewId="0">
      <selection activeCell="F25" sqref="F25"/>
    </sheetView>
  </sheetViews>
  <sheetFormatPr defaultColWidth="9.140625" defaultRowHeight="13.15"/>
  <cols>
    <col min="1" max="1" width="1.7109375" style="31" customWidth="1"/>
    <col min="2" max="3" width="15.140625" style="31" customWidth="1"/>
    <col min="4" max="4" width="10.42578125" style="31" bestFit="1" customWidth="1"/>
    <col min="5" max="5" width="15.140625" style="31" customWidth="1"/>
    <col min="6" max="6" width="41.85546875" style="31" customWidth="1"/>
    <col min="7" max="11" width="15.140625" style="31" customWidth="1"/>
    <col min="12" max="12" width="15" style="31" customWidth="1"/>
    <col min="13" max="13" width="1.7109375" style="31" customWidth="1"/>
    <col min="14" max="14" width="9.140625" style="31"/>
    <col min="15" max="15" width="14.28515625" style="31" bestFit="1" customWidth="1"/>
    <col min="16" max="16" width="10.7109375" style="31" bestFit="1" customWidth="1"/>
    <col min="17" max="16384" width="9.140625" style="31"/>
  </cols>
  <sheetData>
    <row r="1" spans="1:13" ht="9.9499999999999993" customHeight="1">
      <c r="A1" s="86"/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</row>
    <row r="2" spans="1:13" ht="12.95" customHeight="1">
      <c r="A2" s="86"/>
      <c r="B2" s="86"/>
      <c r="C2" s="86"/>
      <c r="D2" s="86"/>
      <c r="E2" s="112" t="s">
        <v>89</v>
      </c>
      <c r="F2" s="112"/>
      <c r="G2" s="112"/>
      <c r="H2" s="112"/>
      <c r="I2" s="112"/>
      <c r="J2" s="112"/>
      <c r="K2" s="112"/>
      <c r="L2" s="112"/>
      <c r="M2" s="86"/>
    </row>
    <row r="3" spans="1:13" ht="6.95" customHeight="1">
      <c r="A3" s="86"/>
      <c r="B3" s="86"/>
      <c r="C3" s="86"/>
      <c r="D3" s="86"/>
      <c r="E3" s="112" t="s">
        <v>90</v>
      </c>
      <c r="F3" s="112"/>
      <c r="G3" s="112"/>
      <c r="H3" s="112"/>
      <c r="I3" s="112"/>
      <c r="J3" s="112"/>
      <c r="K3" s="112"/>
      <c r="L3" s="112"/>
      <c r="M3" s="86"/>
    </row>
    <row r="4" spans="1:13" ht="6" customHeight="1">
      <c r="A4" s="86"/>
      <c r="B4" s="87"/>
      <c r="C4" s="87"/>
      <c r="D4" s="87"/>
      <c r="E4" s="112"/>
      <c r="F4" s="112"/>
      <c r="G4" s="112"/>
      <c r="H4" s="112"/>
      <c r="I4" s="112"/>
      <c r="J4" s="112"/>
      <c r="K4" s="112"/>
      <c r="L4" s="112"/>
      <c r="M4" s="86"/>
    </row>
    <row r="5" spans="1:13" ht="12.95" customHeight="1">
      <c r="A5" s="86"/>
      <c r="B5" s="87"/>
      <c r="C5" s="87"/>
      <c r="D5" s="87"/>
      <c r="E5" s="112" t="s">
        <v>91</v>
      </c>
      <c r="F5" s="112"/>
      <c r="G5" s="112"/>
      <c r="H5" s="112"/>
      <c r="I5" s="112"/>
      <c r="J5" s="112"/>
      <c r="K5" s="112"/>
      <c r="L5" s="112"/>
      <c r="M5" s="86"/>
    </row>
    <row r="6" spans="1:13" ht="12.95" customHeight="1">
      <c r="A6" s="86"/>
      <c r="B6" s="87"/>
      <c r="C6" s="87"/>
      <c r="D6" s="87"/>
      <c r="E6" s="112" t="s">
        <v>92</v>
      </c>
      <c r="F6" s="112"/>
      <c r="G6" s="112"/>
      <c r="H6" s="112"/>
      <c r="I6" s="112"/>
      <c r="J6" s="112"/>
      <c r="K6" s="112"/>
      <c r="L6" s="112"/>
      <c r="M6" s="86"/>
    </row>
    <row r="7" spans="1:13" ht="12.95" customHeight="1">
      <c r="A7" s="86"/>
      <c r="B7" s="87"/>
      <c r="C7" s="87"/>
      <c r="D7" s="87"/>
      <c r="E7" s="112" t="s">
        <v>93</v>
      </c>
      <c r="F7" s="112"/>
      <c r="G7" s="112"/>
      <c r="H7" s="112"/>
      <c r="I7" s="112"/>
      <c r="J7" s="112"/>
      <c r="K7" s="112"/>
      <c r="L7" s="112"/>
      <c r="M7" s="86"/>
    </row>
    <row r="8" spans="1:13" ht="6.95" customHeight="1">
      <c r="A8" s="86"/>
      <c r="B8" s="87"/>
      <c r="C8" s="87"/>
      <c r="D8" s="87"/>
      <c r="E8" s="112" t="s">
        <v>94</v>
      </c>
      <c r="F8" s="112"/>
      <c r="G8" s="112"/>
      <c r="H8" s="112"/>
      <c r="I8" s="112"/>
      <c r="J8" s="112"/>
      <c r="K8" s="112"/>
      <c r="L8" s="112"/>
      <c r="M8" s="86"/>
    </row>
    <row r="9" spans="1:13" ht="6" customHeight="1">
      <c r="A9" s="86"/>
      <c r="B9" s="86"/>
      <c r="C9" s="86"/>
      <c r="D9" s="86"/>
      <c r="E9" s="112"/>
      <c r="F9" s="112"/>
      <c r="G9" s="112"/>
      <c r="H9" s="112"/>
      <c r="I9" s="112"/>
      <c r="J9" s="112"/>
      <c r="K9" s="112"/>
      <c r="L9" s="112"/>
      <c r="M9" s="86"/>
    </row>
    <row r="10" spans="1:13" ht="10.9" customHeight="1">
      <c r="A10" s="86"/>
      <c r="B10" s="86"/>
      <c r="C10" s="86"/>
      <c r="D10" s="86"/>
      <c r="E10" s="112" t="s">
        <v>95</v>
      </c>
      <c r="F10" s="112"/>
      <c r="G10" s="112"/>
      <c r="H10" s="112"/>
      <c r="I10" s="112"/>
      <c r="J10" s="112"/>
      <c r="K10" s="112"/>
      <c r="L10" s="112"/>
      <c r="M10" s="86"/>
    </row>
    <row r="11" spans="1:13" ht="12.95" customHeight="1">
      <c r="A11" s="86"/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8"/>
      <c r="M11" s="86"/>
    </row>
    <row r="12" spans="1:13" ht="0.95" customHeight="1" thickBot="1">
      <c r="A12" s="86"/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</row>
    <row r="13" spans="1:13" ht="0.95" customHeight="1" thickTop="1">
      <c r="A13" s="86"/>
      <c r="B13" s="89"/>
      <c r="C13" s="89"/>
      <c r="D13" s="89"/>
      <c r="E13" s="89"/>
      <c r="F13" s="89"/>
      <c r="G13" s="113" t="s">
        <v>96</v>
      </c>
      <c r="H13" s="113"/>
      <c r="I13" s="89"/>
      <c r="J13" s="89"/>
      <c r="K13" s="89"/>
      <c r="L13" s="89"/>
      <c r="M13" s="86"/>
    </row>
    <row r="14" spans="1:13" ht="2.1" customHeight="1">
      <c r="A14" s="86"/>
      <c r="B14" s="86"/>
      <c r="C14" s="86"/>
      <c r="D14" s="86"/>
      <c r="E14" s="86"/>
      <c r="F14" s="86"/>
      <c r="G14" s="114"/>
      <c r="H14" s="114"/>
      <c r="I14" s="86"/>
      <c r="J14" s="86"/>
      <c r="K14" s="86"/>
      <c r="L14" s="86"/>
      <c r="M14" s="86"/>
    </row>
    <row r="15" spans="1:13" ht="12" customHeight="1" thickBot="1">
      <c r="A15" s="86"/>
      <c r="B15" s="116" t="s">
        <v>97</v>
      </c>
      <c r="C15" s="116" t="s">
        <v>98</v>
      </c>
      <c r="D15" s="116" t="s">
        <v>99</v>
      </c>
      <c r="E15" s="116" t="s">
        <v>100</v>
      </c>
      <c r="F15" s="116" t="s">
        <v>101</v>
      </c>
      <c r="G15" s="115"/>
      <c r="H15" s="115"/>
      <c r="I15" s="117" t="s">
        <v>102</v>
      </c>
      <c r="J15" s="118"/>
      <c r="K15" s="117" t="s">
        <v>103</v>
      </c>
      <c r="L15" s="118"/>
      <c r="M15" s="86"/>
    </row>
    <row r="16" spans="1:13" ht="12" customHeight="1" thickTop="1">
      <c r="A16" s="86"/>
      <c r="B16" s="116"/>
      <c r="C16" s="116"/>
      <c r="D16" s="116"/>
      <c r="E16" s="116"/>
      <c r="F16" s="116"/>
      <c r="G16" s="90" t="s">
        <v>104</v>
      </c>
      <c r="H16" s="90" t="s">
        <v>105</v>
      </c>
      <c r="I16" s="90" t="s">
        <v>106</v>
      </c>
      <c r="J16" s="90" t="s">
        <v>107</v>
      </c>
      <c r="K16" s="90" t="s">
        <v>104</v>
      </c>
      <c r="L16" s="90" t="s">
        <v>105</v>
      </c>
      <c r="M16" s="86"/>
    </row>
    <row r="17" spans="1:13" ht="2.1" customHeight="1" thickBot="1">
      <c r="A17" s="86"/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</row>
    <row r="18" spans="1:13" ht="0.95" customHeight="1" thickTop="1">
      <c r="A18" s="86"/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86"/>
    </row>
    <row r="19" spans="1:13" ht="0.95" customHeight="1">
      <c r="A19" s="86"/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</row>
    <row r="20" spans="1:13" ht="15" customHeight="1">
      <c r="A20" s="86"/>
      <c r="B20" s="92" t="s">
        <v>108</v>
      </c>
      <c r="C20" s="92" t="s">
        <v>109</v>
      </c>
      <c r="D20" s="92" t="s">
        <v>110</v>
      </c>
      <c r="E20" s="92" t="s">
        <v>111</v>
      </c>
      <c r="F20" s="93" t="s">
        <v>70</v>
      </c>
      <c r="G20" s="94">
        <v>9668.27</v>
      </c>
      <c r="H20" s="94">
        <v>0</v>
      </c>
      <c r="I20" s="94">
        <v>111424.57</v>
      </c>
      <c r="J20" s="94">
        <v>0</v>
      </c>
      <c r="K20" s="94">
        <v>121092.84000000001</v>
      </c>
      <c r="L20" s="95">
        <v>0</v>
      </c>
      <c r="M20" s="86"/>
    </row>
    <row r="21" spans="1:13" ht="15" customHeight="1">
      <c r="A21" s="86"/>
      <c r="B21" s="92" t="s">
        <v>108</v>
      </c>
      <c r="C21" s="92" t="s">
        <v>109</v>
      </c>
      <c r="D21" s="92" t="s">
        <v>112</v>
      </c>
      <c r="E21" s="92" t="s">
        <v>111</v>
      </c>
      <c r="F21" s="93" t="s">
        <v>72</v>
      </c>
      <c r="G21" s="94">
        <v>0</v>
      </c>
      <c r="H21" s="94">
        <v>0</v>
      </c>
      <c r="I21" s="94">
        <v>1532947</v>
      </c>
      <c r="J21" s="94">
        <v>0</v>
      </c>
      <c r="K21" s="94">
        <v>1532947</v>
      </c>
      <c r="L21" s="95">
        <v>0</v>
      </c>
      <c r="M21" s="86"/>
    </row>
    <row r="22" spans="1:13" ht="15" customHeight="1">
      <c r="A22" s="86"/>
      <c r="B22" s="92" t="s">
        <v>108</v>
      </c>
      <c r="C22" s="92" t="s">
        <v>109</v>
      </c>
      <c r="D22" s="92" t="s">
        <v>113</v>
      </c>
      <c r="E22" s="92" t="s">
        <v>111</v>
      </c>
      <c r="F22" s="93" t="s">
        <v>74</v>
      </c>
      <c r="G22" s="94">
        <v>0</v>
      </c>
      <c r="H22" s="94">
        <v>0</v>
      </c>
      <c r="I22" s="94">
        <v>0</v>
      </c>
      <c r="J22" s="94">
        <v>111424.57</v>
      </c>
      <c r="K22" s="94">
        <v>-111424.57</v>
      </c>
      <c r="L22" s="95">
        <v>0</v>
      </c>
      <c r="M22" s="86"/>
    </row>
    <row r="23" spans="1:13" ht="15" customHeight="1">
      <c r="A23" s="86"/>
      <c r="B23" s="92" t="s">
        <v>108</v>
      </c>
      <c r="C23" s="92" t="s">
        <v>109</v>
      </c>
      <c r="D23" s="92" t="s">
        <v>114</v>
      </c>
      <c r="E23" s="92" t="s">
        <v>111</v>
      </c>
      <c r="F23" s="93" t="s">
        <v>75</v>
      </c>
      <c r="G23" s="94">
        <v>252730.74</v>
      </c>
      <c r="H23" s="94">
        <v>0</v>
      </c>
      <c r="I23" s="94">
        <v>0</v>
      </c>
      <c r="J23" s="94">
        <v>0</v>
      </c>
      <c r="K23" s="94">
        <v>252730.74</v>
      </c>
      <c r="L23" s="95">
        <v>0</v>
      </c>
      <c r="M23" s="86"/>
    </row>
    <row r="24" spans="1:13" ht="15" customHeight="1">
      <c r="A24" s="86"/>
      <c r="B24" s="92" t="s">
        <v>108</v>
      </c>
      <c r="C24" s="92" t="s">
        <v>109</v>
      </c>
      <c r="D24" s="92" t="s">
        <v>115</v>
      </c>
      <c r="E24" s="92" t="s">
        <v>111</v>
      </c>
      <c r="F24" s="93" t="s">
        <v>42</v>
      </c>
      <c r="G24" s="94">
        <v>0</v>
      </c>
      <c r="H24" s="94">
        <v>0</v>
      </c>
      <c r="I24" s="94">
        <v>3000</v>
      </c>
      <c r="J24" s="94">
        <v>0</v>
      </c>
      <c r="K24" s="94">
        <v>3000</v>
      </c>
      <c r="L24" s="95">
        <v>0</v>
      </c>
      <c r="M24" s="86"/>
    </row>
    <row r="25" spans="1:13" ht="15" customHeight="1">
      <c r="A25" s="86"/>
      <c r="B25" s="92" t="s">
        <v>108</v>
      </c>
      <c r="C25" s="92" t="s">
        <v>109</v>
      </c>
      <c r="D25" s="92" t="s">
        <v>116</v>
      </c>
      <c r="E25" s="92" t="s">
        <v>111</v>
      </c>
      <c r="F25" s="93" t="s">
        <v>44</v>
      </c>
      <c r="G25" s="94">
        <v>5220</v>
      </c>
      <c r="H25" s="94">
        <v>0</v>
      </c>
      <c r="I25" s="94">
        <v>0</v>
      </c>
      <c r="J25" s="94">
        <v>0</v>
      </c>
      <c r="K25" s="94">
        <v>5220</v>
      </c>
      <c r="L25" s="95">
        <v>0</v>
      </c>
      <c r="M25" s="86"/>
    </row>
    <row r="26" spans="1:13" ht="15" customHeight="1">
      <c r="A26" s="86"/>
      <c r="B26" s="92" t="s">
        <v>108</v>
      </c>
      <c r="C26" s="92" t="s">
        <v>109</v>
      </c>
      <c r="D26" s="92" t="s">
        <v>117</v>
      </c>
      <c r="E26" s="92" t="s">
        <v>111</v>
      </c>
      <c r="F26" s="93" t="s">
        <v>76</v>
      </c>
      <c r="G26" s="94">
        <v>50460</v>
      </c>
      <c r="H26" s="94">
        <v>0</v>
      </c>
      <c r="I26" s="94">
        <v>0</v>
      </c>
      <c r="J26" s="94">
        <v>0</v>
      </c>
      <c r="K26" s="94">
        <v>50460</v>
      </c>
      <c r="L26" s="95">
        <v>0</v>
      </c>
      <c r="M26" s="86"/>
    </row>
    <row r="27" spans="1:13" ht="15" customHeight="1">
      <c r="A27" s="86"/>
      <c r="B27" s="92" t="s">
        <v>108</v>
      </c>
      <c r="C27" s="92" t="s">
        <v>109</v>
      </c>
      <c r="D27" s="92" t="s">
        <v>118</v>
      </c>
      <c r="E27" s="92" t="s">
        <v>111</v>
      </c>
      <c r="F27" s="93" t="s">
        <v>77</v>
      </c>
      <c r="G27" s="94">
        <v>7308</v>
      </c>
      <c r="H27" s="94">
        <v>0</v>
      </c>
      <c r="I27" s="94">
        <v>0</v>
      </c>
      <c r="J27" s="94">
        <v>0</v>
      </c>
      <c r="K27" s="94">
        <v>7308</v>
      </c>
      <c r="L27" s="95">
        <v>0</v>
      </c>
      <c r="M27" s="86"/>
    </row>
    <row r="28" spans="1:13" ht="15" customHeight="1">
      <c r="A28" s="86"/>
      <c r="B28" s="92" t="s">
        <v>108</v>
      </c>
      <c r="C28" s="92" t="s">
        <v>109</v>
      </c>
      <c r="D28" s="92" t="s">
        <v>119</v>
      </c>
      <c r="E28" s="92" t="s">
        <v>111</v>
      </c>
      <c r="F28" s="93" t="s">
        <v>80</v>
      </c>
      <c r="G28" s="94">
        <v>217779275.53999999</v>
      </c>
      <c r="H28" s="94">
        <v>0</v>
      </c>
      <c r="I28" s="94">
        <v>0</v>
      </c>
      <c r="J28" s="94">
        <v>0</v>
      </c>
      <c r="K28" s="94">
        <v>217779275.53999999</v>
      </c>
      <c r="L28" s="95">
        <v>0</v>
      </c>
      <c r="M28" s="86"/>
    </row>
    <row r="29" spans="1:13" ht="15" customHeight="1">
      <c r="A29" s="86"/>
      <c r="B29" s="92" t="s">
        <v>108</v>
      </c>
      <c r="C29" s="92" t="s">
        <v>109</v>
      </c>
      <c r="D29" s="92" t="s">
        <v>120</v>
      </c>
      <c r="E29" s="92" t="s">
        <v>111</v>
      </c>
      <c r="F29" s="93" t="s">
        <v>82</v>
      </c>
      <c r="G29" s="94">
        <v>11636432.93</v>
      </c>
      <c r="H29" s="94">
        <v>0</v>
      </c>
      <c r="I29" s="94">
        <v>0</v>
      </c>
      <c r="J29" s="94">
        <v>0</v>
      </c>
      <c r="K29" s="94">
        <v>11636432.93</v>
      </c>
      <c r="L29" s="95">
        <v>0</v>
      </c>
      <c r="M29" s="86"/>
    </row>
    <row r="30" spans="1:13" ht="15" customHeight="1">
      <c r="A30" s="86"/>
      <c r="B30" s="92" t="s">
        <v>108</v>
      </c>
      <c r="C30" s="92" t="s">
        <v>109</v>
      </c>
      <c r="D30" s="92" t="s">
        <v>121</v>
      </c>
      <c r="E30" s="92" t="s">
        <v>111</v>
      </c>
      <c r="F30" s="93" t="s">
        <v>84</v>
      </c>
      <c r="G30" s="94">
        <v>750101.07</v>
      </c>
      <c r="H30" s="94">
        <v>0</v>
      </c>
      <c r="I30" s="94">
        <v>0</v>
      </c>
      <c r="J30" s="94">
        <v>0</v>
      </c>
      <c r="K30" s="94">
        <v>750101.07</v>
      </c>
      <c r="L30" s="95">
        <v>0</v>
      </c>
      <c r="M30" s="86"/>
    </row>
    <row r="31" spans="1:13" ht="15" customHeight="1">
      <c r="A31" s="86"/>
      <c r="B31" s="92" t="s">
        <v>108</v>
      </c>
      <c r="C31" s="92" t="s">
        <v>109</v>
      </c>
      <c r="D31" s="92" t="s">
        <v>122</v>
      </c>
      <c r="E31" s="92" t="s">
        <v>111</v>
      </c>
      <c r="F31" s="93" t="s">
        <v>86</v>
      </c>
      <c r="G31" s="94">
        <v>46539.199999999997</v>
      </c>
      <c r="H31" s="94">
        <v>0</v>
      </c>
      <c r="I31" s="94">
        <v>0</v>
      </c>
      <c r="J31" s="94">
        <v>0</v>
      </c>
      <c r="K31" s="94">
        <v>46539.199999999997</v>
      </c>
      <c r="L31" s="95">
        <v>0</v>
      </c>
      <c r="M31" s="86"/>
    </row>
    <row r="32" spans="1:13" ht="15" customHeight="1">
      <c r="A32" s="86"/>
      <c r="B32" s="92" t="s">
        <v>108</v>
      </c>
      <c r="C32" s="92" t="s">
        <v>109</v>
      </c>
      <c r="D32" s="92" t="s">
        <v>123</v>
      </c>
      <c r="E32" s="92" t="s">
        <v>111</v>
      </c>
      <c r="F32" s="93" t="s">
        <v>87</v>
      </c>
      <c r="G32" s="94">
        <v>206962.98</v>
      </c>
      <c r="H32" s="94">
        <v>0</v>
      </c>
      <c r="I32" s="94">
        <v>0</v>
      </c>
      <c r="J32" s="94">
        <v>0</v>
      </c>
      <c r="K32" s="94">
        <v>206962.98</v>
      </c>
      <c r="L32" s="95">
        <v>0</v>
      </c>
      <c r="M32" s="86"/>
    </row>
    <row r="33" spans="1:16" ht="15" customHeight="1">
      <c r="A33" s="86"/>
      <c r="B33" s="92" t="s">
        <v>108</v>
      </c>
      <c r="C33" s="92" t="s">
        <v>109</v>
      </c>
      <c r="D33" s="92" t="s">
        <v>124</v>
      </c>
      <c r="E33" s="92" t="s">
        <v>125</v>
      </c>
      <c r="F33" s="93" t="s">
        <v>126</v>
      </c>
      <c r="G33" s="94">
        <v>0</v>
      </c>
      <c r="H33" s="94">
        <v>0</v>
      </c>
      <c r="I33" s="94">
        <v>45177224.369999997</v>
      </c>
      <c r="J33" s="94">
        <v>45177224.369999997</v>
      </c>
      <c r="K33" s="94">
        <v>0</v>
      </c>
      <c r="L33" s="95">
        <v>0</v>
      </c>
      <c r="M33" s="86"/>
    </row>
    <row r="34" spans="1:16" ht="15" customHeight="1">
      <c r="A34" s="86"/>
      <c r="B34" s="92" t="s">
        <v>108</v>
      </c>
      <c r="C34" s="92" t="s">
        <v>109</v>
      </c>
      <c r="D34" s="92" t="s">
        <v>127</v>
      </c>
      <c r="E34" s="92" t="s">
        <v>125</v>
      </c>
      <c r="F34" s="93" t="s">
        <v>71</v>
      </c>
      <c r="G34" s="94">
        <v>0</v>
      </c>
      <c r="H34" s="94">
        <v>0</v>
      </c>
      <c r="I34" s="94">
        <v>4910211.7699999996</v>
      </c>
      <c r="J34" s="94">
        <v>9996727.5299999993</v>
      </c>
      <c r="K34" s="94">
        <v>0</v>
      </c>
      <c r="L34" s="95">
        <v>5086515.76</v>
      </c>
      <c r="M34" s="86"/>
    </row>
    <row r="35" spans="1:16" ht="15" customHeight="1">
      <c r="A35" s="86"/>
      <c r="B35" s="92" t="s">
        <v>108</v>
      </c>
      <c r="C35" s="92" t="s">
        <v>109</v>
      </c>
      <c r="D35" s="92" t="s">
        <v>128</v>
      </c>
      <c r="E35" s="92" t="s">
        <v>125</v>
      </c>
      <c r="F35" s="93" t="s">
        <v>73</v>
      </c>
      <c r="G35" s="94">
        <v>0</v>
      </c>
      <c r="H35" s="94">
        <v>0</v>
      </c>
      <c r="I35" s="94">
        <v>14276087.140000001</v>
      </c>
      <c r="J35" s="94">
        <v>14834028.16</v>
      </c>
      <c r="K35" s="94">
        <v>0</v>
      </c>
      <c r="L35" s="95">
        <v>557941.02</v>
      </c>
      <c r="M35" s="86"/>
    </row>
    <row r="36" spans="1:16" ht="15" customHeight="1">
      <c r="A36" s="86"/>
      <c r="B36" s="92" t="s">
        <v>108</v>
      </c>
      <c r="C36" s="92" t="s">
        <v>109</v>
      </c>
      <c r="D36" s="92" t="s">
        <v>129</v>
      </c>
      <c r="E36" s="92" t="s">
        <v>125</v>
      </c>
      <c r="F36" s="93" t="s">
        <v>130</v>
      </c>
      <c r="G36" s="94">
        <v>0</v>
      </c>
      <c r="H36" s="94">
        <v>0</v>
      </c>
      <c r="I36" s="94">
        <v>1532947</v>
      </c>
      <c r="J36" s="94">
        <v>1532947</v>
      </c>
      <c r="K36" s="94">
        <v>0</v>
      </c>
      <c r="L36" s="95">
        <v>0</v>
      </c>
      <c r="M36" s="86"/>
    </row>
    <row r="37" spans="1:16" ht="15" customHeight="1">
      <c r="A37" s="86"/>
      <c r="B37" s="92" t="s">
        <v>108</v>
      </c>
      <c r="C37" s="92" t="s">
        <v>109</v>
      </c>
      <c r="D37" s="92">
        <v>21196</v>
      </c>
      <c r="E37" s="92" t="s">
        <v>125</v>
      </c>
      <c r="F37" s="96" t="s">
        <v>131</v>
      </c>
      <c r="G37" s="94">
        <v>0</v>
      </c>
      <c r="H37" s="97">
        <v>2263127.3199999998</v>
      </c>
      <c r="I37" s="94">
        <v>2263127.3199999998</v>
      </c>
      <c r="J37" s="94">
        <v>0</v>
      </c>
      <c r="K37" s="94">
        <v>0</v>
      </c>
      <c r="L37" s="98">
        <v>0</v>
      </c>
      <c r="M37" s="86"/>
    </row>
    <row r="38" spans="1:16" ht="15" customHeight="1">
      <c r="A38" s="86"/>
      <c r="B38" s="92" t="s">
        <v>108</v>
      </c>
      <c r="C38" s="92" t="s">
        <v>109</v>
      </c>
      <c r="D38" s="92" t="s">
        <v>132</v>
      </c>
      <c r="E38" s="92" t="s">
        <v>125</v>
      </c>
      <c r="F38" s="93" t="s">
        <v>63</v>
      </c>
      <c r="G38" s="94">
        <v>0</v>
      </c>
      <c r="H38" s="94">
        <v>0</v>
      </c>
      <c r="I38" s="94">
        <v>0</v>
      </c>
      <c r="J38" s="94">
        <f>65896470.28+2263127.32</f>
        <v>68159597.599999994</v>
      </c>
      <c r="K38" s="94">
        <v>0</v>
      </c>
      <c r="L38" s="95">
        <f>+J38-I38</f>
        <v>68159597.599999994</v>
      </c>
      <c r="M38" s="86"/>
    </row>
    <row r="39" spans="1:16" ht="15" customHeight="1">
      <c r="A39" s="86"/>
      <c r="B39" s="92" t="s">
        <v>108</v>
      </c>
      <c r="C39" s="92" t="s">
        <v>109</v>
      </c>
      <c r="D39" s="92" t="s">
        <v>64</v>
      </c>
      <c r="E39" s="92" t="s">
        <v>125</v>
      </c>
      <c r="F39" s="93" t="s">
        <v>25</v>
      </c>
      <c r="G39" s="94">
        <v>0</v>
      </c>
      <c r="H39" s="94">
        <v>0</v>
      </c>
      <c r="I39" s="94">
        <v>0</v>
      </c>
      <c r="J39" s="94">
        <v>0</v>
      </c>
      <c r="K39" s="94">
        <v>0</v>
      </c>
      <c r="L39" s="94">
        <v>0</v>
      </c>
      <c r="M39" s="86"/>
      <c r="P39" s="99"/>
    </row>
    <row r="40" spans="1:16" ht="15" customHeight="1">
      <c r="A40" s="86"/>
      <c r="B40" s="92" t="s">
        <v>108</v>
      </c>
      <c r="C40" s="92" t="s">
        <v>109</v>
      </c>
      <c r="D40" s="92" t="s">
        <v>133</v>
      </c>
      <c r="E40" s="92" t="s">
        <v>125</v>
      </c>
      <c r="F40" s="93" t="s">
        <v>81</v>
      </c>
      <c r="G40" s="94">
        <v>0</v>
      </c>
      <c r="H40" s="94">
        <v>228604602.09999993</v>
      </c>
      <c r="I40" s="94">
        <v>0</v>
      </c>
      <c r="J40" s="94">
        <v>0</v>
      </c>
      <c r="K40" s="94">
        <v>0</v>
      </c>
      <c r="L40" s="94">
        <f>H40+J40</f>
        <v>228604602.09999993</v>
      </c>
      <c r="M40" s="86"/>
      <c r="O40" s="99"/>
    </row>
    <row r="41" spans="1:16" ht="15" customHeight="1">
      <c r="A41" s="86"/>
      <c r="B41" s="92" t="s">
        <v>108</v>
      </c>
      <c r="C41" s="92" t="s">
        <v>109</v>
      </c>
      <c r="D41" s="92" t="s">
        <v>134</v>
      </c>
      <c r="E41" s="92" t="s">
        <v>125</v>
      </c>
      <c r="F41" s="93" t="s">
        <v>85</v>
      </c>
      <c r="G41" s="94">
        <v>0</v>
      </c>
      <c r="H41" s="94">
        <v>-123030.69</v>
      </c>
      <c r="I41" s="94">
        <v>0</v>
      </c>
      <c r="J41" s="94">
        <v>0</v>
      </c>
      <c r="K41" s="94">
        <v>0</v>
      </c>
      <c r="L41" s="94">
        <v>-123030.69</v>
      </c>
      <c r="M41" s="86"/>
      <c r="O41" s="99"/>
      <c r="P41" s="99"/>
    </row>
    <row r="42" spans="1:16" ht="15" customHeight="1">
      <c r="A42" s="86"/>
      <c r="B42" s="92" t="s">
        <v>108</v>
      </c>
      <c r="C42" s="92" t="s">
        <v>109</v>
      </c>
      <c r="D42" s="92" t="s">
        <v>31</v>
      </c>
      <c r="E42" s="92" t="s">
        <v>111</v>
      </c>
      <c r="F42" s="93" t="s">
        <v>32</v>
      </c>
      <c r="G42" s="94">
        <v>0</v>
      </c>
      <c r="H42" s="94">
        <v>0</v>
      </c>
      <c r="I42" s="94">
        <v>9256181.5899999999</v>
      </c>
      <c r="J42" s="94">
        <v>0</v>
      </c>
      <c r="K42" s="94">
        <v>9256181.5899999999</v>
      </c>
      <c r="L42" s="95">
        <v>0</v>
      </c>
      <c r="M42" s="86"/>
    </row>
    <row r="43" spans="1:16" ht="15" customHeight="1">
      <c r="A43" s="86"/>
      <c r="B43" s="92" t="s">
        <v>108</v>
      </c>
      <c r="C43" s="92" t="s">
        <v>109</v>
      </c>
      <c r="D43" s="92" t="s">
        <v>33</v>
      </c>
      <c r="E43" s="92" t="s">
        <v>111</v>
      </c>
      <c r="F43" s="93" t="s">
        <v>34</v>
      </c>
      <c r="G43" s="94">
        <v>0</v>
      </c>
      <c r="H43" s="94">
        <v>0</v>
      </c>
      <c r="I43" s="94">
        <v>11081542.83</v>
      </c>
      <c r="J43" s="94">
        <v>0</v>
      </c>
      <c r="K43" s="94">
        <v>11081542.83</v>
      </c>
      <c r="L43" s="95">
        <v>0</v>
      </c>
      <c r="M43" s="86"/>
    </row>
    <row r="44" spans="1:16" ht="15" customHeight="1">
      <c r="A44" s="86"/>
      <c r="B44" s="92" t="s">
        <v>108</v>
      </c>
      <c r="C44" s="92" t="s">
        <v>109</v>
      </c>
      <c r="D44" s="92" t="s">
        <v>35</v>
      </c>
      <c r="E44" s="92" t="s">
        <v>111</v>
      </c>
      <c r="F44" s="93" t="s">
        <v>36</v>
      </c>
      <c r="G44" s="94">
        <v>0</v>
      </c>
      <c r="H44" s="94">
        <v>0</v>
      </c>
      <c r="I44" s="94">
        <v>38205.67</v>
      </c>
      <c r="J44" s="94">
        <v>0</v>
      </c>
      <c r="K44" s="94">
        <v>38205.67</v>
      </c>
      <c r="L44" s="95">
        <v>0</v>
      </c>
      <c r="M44" s="86"/>
    </row>
    <row r="45" spans="1:16" ht="15" customHeight="1">
      <c r="A45" s="86"/>
      <c r="B45" s="92" t="s">
        <v>108</v>
      </c>
      <c r="C45" s="92" t="s">
        <v>109</v>
      </c>
      <c r="D45" s="92" t="s">
        <v>37</v>
      </c>
      <c r="E45" s="92" t="s">
        <v>111</v>
      </c>
      <c r="F45" s="93" t="s">
        <v>38</v>
      </c>
      <c r="G45" s="94">
        <v>0</v>
      </c>
      <c r="H45" s="94">
        <v>0</v>
      </c>
      <c r="I45" s="94">
        <v>2393983.79</v>
      </c>
      <c r="J45" s="94">
        <v>0</v>
      </c>
      <c r="K45" s="94">
        <v>2393983.79</v>
      </c>
      <c r="L45" s="95">
        <v>0</v>
      </c>
      <c r="M45" s="86"/>
    </row>
    <row r="46" spans="1:16" ht="15" customHeight="1">
      <c r="A46" s="86"/>
      <c r="B46" s="92" t="s">
        <v>108</v>
      </c>
      <c r="C46" s="92" t="s">
        <v>109</v>
      </c>
      <c r="D46" s="92" t="s">
        <v>39</v>
      </c>
      <c r="E46" s="92" t="s">
        <v>111</v>
      </c>
      <c r="F46" s="93" t="s">
        <v>40</v>
      </c>
      <c r="G46" s="94">
        <v>0</v>
      </c>
      <c r="H46" s="94">
        <v>0</v>
      </c>
      <c r="I46" s="94">
        <v>36638911.630000003</v>
      </c>
      <c r="J46" s="94">
        <v>0</v>
      </c>
      <c r="K46" s="94">
        <v>36638911.630000003</v>
      </c>
      <c r="L46" s="95">
        <v>0</v>
      </c>
      <c r="M46" s="86"/>
    </row>
    <row r="47" spans="1:16" ht="15" customHeight="1">
      <c r="A47" s="86"/>
      <c r="B47" s="92" t="s">
        <v>108</v>
      </c>
      <c r="C47" s="92" t="s">
        <v>109</v>
      </c>
      <c r="D47" s="92" t="s">
        <v>41</v>
      </c>
      <c r="E47" s="92" t="s">
        <v>111</v>
      </c>
      <c r="F47" s="93" t="s">
        <v>42</v>
      </c>
      <c r="G47" s="94">
        <v>0</v>
      </c>
      <c r="H47" s="94">
        <v>0</v>
      </c>
      <c r="I47" s="94">
        <v>3000</v>
      </c>
      <c r="J47" s="94">
        <v>3000</v>
      </c>
      <c r="K47" s="94">
        <v>0</v>
      </c>
      <c r="L47" s="95">
        <v>0</v>
      </c>
      <c r="M47" s="86"/>
    </row>
    <row r="48" spans="1:16" ht="15" customHeight="1">
      <c r="A48" s="86"/>
      <c r="B48" s="92" t="s">
        <v>108</v>
      </c>
      <c r="C48" s="92" t="s">
        <v>109</v>
      </c>
      <c r="D48" s="92" t="s">
        <v>43</v>
      </c>
      <c r="E48" s="92" t="s">
        <v>111</v>
      </c>
      <c r="F48" s="93" t="s">
        <v>44</v>
      </c>
      <c r="G48" s="94">
        <v>0</v>
      </c>
      <c r="H48" s="94">
        <v>0</v>
      </c>
      <c r="I48" s="94">
        <v>21228</v>
      </c>
      <c r="J48" s="94">
        <v>0</v>
      </c>
      <c r="K48" s="94">
        <v>21228</v>
      </c>
      <c r="L48" s="95">
        <v>0</v>
      </c>
      <c r="M48" s="86"/>
    </row>
    <row r="49" spans="1:13" ht="15" customHeight="1">
      <c r="A49" s="86"/>
      <c r="B49" s="92" t="s">
        <v>108</v>
      </c>
      <c r="C49" s="92" t="s">
        <v>109</v>
      </c>
      <c r="D49" s="92" t="s">
        <v>45</v>
      </c>
      <c r="E49" s="92" t="s">
        <v>111</v>
      </c>
      <c r="F49" s="93" t="s">
        <v>46</v>
      </c>
      <c r="G49" s="94">
        <v>0</v>
      </c>
      <c r="H49" s="94">
        <v>0</v>
      </c>
      <c r="I49" s="94">
        <v>33715.089999999997</v>
      </c>
      <c r="J49" s="94">
        <v>0</v>
      </c>
      <c r="K49" s="94">
        <v>33715.089999999997</v>
      </c>
      <c r="L49" s="95">
        <v>0</v>
      </c>
      <c r="M49" s="86"/>
    </row>
    <row r="50" spans="1:13" ht="15" customHeight="1">
      <c r="A50" s="86"/>
      <c r="B50" s="92" t="s">
        <v>108</v>
      </c>
      <c r="C50" s="92" t="s">
        <v>109</v>
      </c>
      <c r="D50" s="92" t="s">
        <v>47</v>
      </c>
      <c r="E50" s="92" t="s">
        <v>111</v>
      </c>
      <c r="F50" s="93" t="s">
        <v>48</v>
      </c>
      <c r="G50" s="94">
        <v>0</v>
      </c>
      <c r="H50" s="94">
        <v>0</v>
      </c>
      <c r="I50" s="94">
        <v>844220.74</v>
      </c>
      <c r="J50" s="94">
        <v>0</v>
      </c>
      <c r="K50" s="94">
        <v>844220.74</v>
      </c>
      <c r="L50" s="95">
        <v>0</v>
      </c>
      <c r="M50" s="86"/>
    </row>
    <row r="51" spans="1:13" ht="15" customHeight="1">
      <c r="A51" s="86"/>
      <c r="B51" s="92" t="s">
        <v>108</v>
      </c>
      <c r="C51" s="92" t="s">
        <v>109</v>
      </c>
      <c r="D51" s="92" t="s">
        <v>49</v>
      </c>
      <c r="E51" s="92" t="s">
        <v>111</v>
      </c>
      <c r="F51" s="93" t="s">
        <v>50</v>
      </c>
      <c r="G51" s="94">
        <v>0</v>
      </c>
      <c r="H51" s="94">
        <v>0</v>
      </c>
      <c r="I51" s="94">
        <v>6019340.7699999996</v>
      </c>
      <c r="J51" s="94">
        <v>0</v>
      </c>
      <c r="K51" s="94">
        <v>6019340.7699999996</v>
      </c>
      <c r="L51" s="95">
        <v>0</v>
      </c>
      <c r="M51" s="86"/>
    </row>
    <row r="52" spans="1:13" ht="15" customHeight="1">
      <c r="A52" s="86"/>
      <c r="B52" s="92" t="s">
        <v>108</v>
      </c>
      <c r="C52" s="92" t="s">
        <v>109</v>
      </c>
      <c r="D52" s="92" t="s">
        <v>51</v>
      </c>
      <c r="E52" s="92" t="s">
        <v>111</v>
      </c>
      <c r="F52" s="93" t="s">
        <v>52</v>
      </c>
      <c r="G52" s="94">
        <v>0</v>
      </c>
      <c r="H52" s="94">
        <v>0</v>
      </c>
      <c r="I52" s="94">
        <v>720990.46</v>
      </c>
      <c r="J52" s="94">
        <v>0</v>
      </c>
      <c r="K52" s="94">
        <v>720990.46</v>
      </c>
      <c r="L52" s="95">
        <v>0</v>
      </c>
      <c r="M52" s="86"/>
    </row>
    <row r="53" spans="1:13" ht="15" customHeight="1">
      <c r="A53" s="86"/>
      <c r="B53" s="92" t="s">
        <v>108</v>
      </c>
      <c r="C53" s="92" t="s">
        <v>109</v>
      </c>
      <c r="D53" s="92" t="s">
        <v>53</v>
      </c>
      <c r="E53" s="92" t="s">
        <v>111</v>
      </c>
      <c r="F53" s="93" t="s">
        <v>54</v>
      </c>
      <c r="G53" s="94">
        <v>0</v>
      </c>
      <c r="H53" s="94">
        <v>0</v>
      </c>
      <c r="I53" s="94">
        <v>430018.77</v>
      </c>
      <c r="J53" s="94">
        <v>0</v>
      </c>
      <c r="K53" s="94">
        <v>430018.77</v>
      </c>
      <c r="L53" s="95">
        <v>0</v>
      </c>
      <c r="M53" s="86"/>
    </row>
    <row r="54" spans="1:13" ht="15" customHeight="1">
      <c r="A54" s="86"/>
      <c r="B54" s="92" t="s">
        <v>108</v>
      </c>
      <c r="C54" s="92" t="s">
        <v>109</v>
      </c>
      <c r="D54" s="92" t="s">
        <v>55</v>
      </c>
      <c r="E54" s="92" t="s">
        <v>111</v>
      </c>
      <c r="F54" s="93" t="s">
        <v>56</v>
      </c>
      <c r="G54" s="94">
        <v>0</v>
      </c>
      <c r="H54" s="94">
        <v>0</v>
      </c>
      <c r="I54" s="94">
        <v>596510.06999999995</v>
      </c>
      <c r="J54" s="94">
        <v>0</v>
      </c>
      <c r="K54" s="94">
        <v>596510.06999999995</v>
      </c>
      <c r="L54" s="95">
        <v>0</v>
      </c>
      <c r="M54" s="86"/>
    </row>
    <row r="55" spans="1:13" ht="15" customHeight="1">
      <c r="A55" s="86"/>
      <c r="B55" s="92" t="s">
        <v>108</v>
      </c>
      <c r="C55" s="92" t="s">
        <v>109</v>
      </c>
      <c r="D55" s="92" t="s">
        <v>57</v>
      </c>
      <c r="E55" s="92" t="s">
        <v>111</v>
      </c>
      <c r="F55" s="93" t="s">
        <v>58</v>
      </c>
      <c r="G55" s="94">
        <v>0</v>
      </c>
      <c r="H55" s="94">
        <v>0</v>
      </c>
      <c r="I55" s="94">
        <v>79000</v>
      </c>
      <c r="J55" s="94">
        <v>0</v>
      </c>
      <c r="K55" s="94">
        <v>79000</v>
      </c>
      <c r="L55" s="95">
        <v>0</v>
      </c>
      <c r="M55" s="86"/>
    </row>
    <row r="56" spans="1:13" ht="15" customHeight="1">
      <c r="A56" s="86"/>
      <c r="B56" s="92" t="s">
        <v>108</v>
      </c>
      <c r="C56" s="92" t="s">
        <v>109</v>
      </c>
      <c r="D56" s="92" t="s">
        <v>59</v>
      </c>
      <c r="E56" s="92" t="s">
        <v>111</v>
      </c>
      <c r="F56" s="93" t="s">
        <v>60</v>
      </c>
      <c r="G56" s="94">
        <v>0</v>
      </c>
      <c r="H56" s="94">
        <v>0</v>
      </c>
      <c r="I56" s="94">
        <v>158342.65</v>
      </c>
      <c r="J56" s="94">
        <v>0</v>
      </c>
      <c r="K56" s="94">
        <v>158342.65</v>
      </c>
      <c r="L56" s="95">
        <v>0</v>
      </c>
      <c r="M56" s="86"/>
    </row>
    <row r="57" spans="1:13" ht="15" customHeight="1">
      <c r="A57" s="86"/>
      <c r="B57" s="92" t="s">
        <v>108</v>
      </c>
      <c r="C57" s="92" t="s">
        <v>109</v>
      </c>
      <c r="D57" s="92" t="s">
        <v>61</v>
      </c>
      <c r="E57" s="92" t="s">
        <v>111</v>
      </c>
      <c r="F57" s="93" t="s">
        <v>62</v>
      </c>
      <c r="G57" s="94">
        <v>0</v>
      </c>
      <c r="H57" s="94">
        <v>0</v>
      </c>
      <c r="I57" s="94">
        <v>1692788</v>
      </c>
      <c r="J57" s="94">
        <v>0</v>
      </c>
      <c r="K57" s="94">
        <v>1692788</v>
      </c>
      <c r="L57" s="95">
        <v>0</v>
      </c>
      <c r="M57" s="86"/>
    </row>
    <row r="58" spans="1:13" ht="15" customHeight="1">
      <c r="A58" s="86"/>
      <c r="B58" s="92" t="s">
        <v>108</v>
      </c>
      <c r="C58" s="92" t="s">
        <v>109</v>
      </c>
      <c r="D58" s="92" t="s">
        <v>135</v>
      </c>
      <c r="E58" s="92" t="s">
        <v>111</v>
      </c>
      <c r="F58" s="93" t="s">
        <v>136</v>
      </c>
      <c r="G58" s="94">
        <v>30170456.559999999</v>
      </c>
      <c r="H58" s="94">
        <v>0</v>
      </c>
      <c r="I58" s="94">
        <v>0</v>
      </c>
      <c r="J58" s="94">
        <v>0</v>
      </c>
      <c r="K58" s="94">
        <v>30170456.559999999</v>
      </c>
      <c r="L58" s="95">
        <v>0</v>
      </c>
      <c r="M58" s="86"/>
    </row>
    <row r="59" spans="1:13" ht="15" customHeight="1">
      <c r="A59" s="86"/>
      <c r="B59" s="92" t="s">
        <v>108</v>
      </c>
      <c r="C59" s="92" t="s">
        <v>109</v>
      </c>
      <c r="D59" s="92" t="s">
        <v>137</v>
      </c>
      <c r="E59" s="92" t="s">
        <v>125</v>
      </c>
      <c r="F59" s="93" t="s">
        <v>138</v>
      </c>
      <c r="G59" s="94">
        <v>0</v>
      </c>
      <c r="H59" s="94">
        <v>30170456.559999999</v>
      </c>
      <c r="I59" s="94">
        <v>0</v>
      </c>
      <c r="J59" s="94">
        <v>0</v>
      </c>
      <c r="K59" s="94">
        <v>0</v>
      </c>
      <c r="L59" s="95">
        <v>30170456.559999999</v>
      </c>
      <c r="M59" s="86"/>
    </row>
    <row r="60" spans="1:13" ht="15" customHeight="1">
      <c r="A60" s="86"/>
      <c r="B60" s="92" t="s">
        <v>108</v>
      </c>
      <c r="C60" s="92" t="s">
        <v>109</v>
      </c>
      <c r="D60" s="92" t="s">
        <v>139</v>
      </c>
      <c r="E60" s="92" t="s">
        <v>125</v>
      </c>
      <c r="F60" s="93" t="s">
        <v>140</v>
      </c>
      <c r="G60" s="94">
        <v>0</v>
      </c>
      <c r="H60" s="94">
        <v>0</v>
      </c>
      <c r="I60" s="94">
        <v>0</v>
      </c>
      <c r="J60" s="94">
        <v>306848290</v>
      </c>
      <c r="K60" s="94">
        <v>0</v>
      </c>
      <c r="L60" s="95">
        <v>306848290</v>
      </c>
      <c r="M60" s="86"/>
    </row>
    <row r="61" spans="1:13" ht="15" customHeight="1">
      <c r="A61" s="86"/>
      <c r="B61" s="92" t="s">
        <v>108</v>
      </c>
      <c r="C61" s="92" t="s">
        <v>109</v>
      </c>
      <c r="D61" s="92" t="s">
        <v>141</v>
      </c>
      <c r="E61" s="92" t="s">
        <v>111</v>
      </c>
      <c r="F61" s="93" t="s">
        <v>142</v>
      </c>
      <c r="G61" s="94">
        <v>0</v>
      </c>
      <c r="H61" s="94">
        <v>0</v>
      </c>
      <c r="I61" s="94">
        <v>809672329.96000004</v>
      </c>
      <c r="J61" s="94">
        <v>786123884.26999998</v>
      </c>
      <c r="K61" s="94">
        <v>23548445.690000001</v>
      </c>
      <c r="L61" s="95">
        <v>0</v>
      </c>
      <c r="M61" s="86"/>
    </row>
    <row r="62" spans="1:13" ht="15" customHeight="1">
      <c r="A62" s="86"/>
      <c r="B62" s="92" t="s">
        <v>108</v>
      </c>
      <c r="C62" s="92" t="s">
        <v>109</v>
      </c>
      <c r="D62" s="92" t="s">
        <v>143</v>
      </c>
      <c r="E62" s="92" t="s">
        <v>111</v>
      </c>
      <c r="F62" s="93" t="s">
        <v>144</v>
      </c>
      <c r="G62" s="94">
        <v>0</v>
      </c>
      <c r="H62" s="94">
        <v>0</v>
      </c>
      <c r="I62" s="94">
        <v>1689561.32</v>
      </c>
      <c r="J62" s="94">
        <v>0</v>
      </c>
      <c r="K62" s="94">
        <v>1689561.32</v>
      </c>
      <c r="L62" s="95">
        <v>0</v>
      </c>
      <c r="M62" s="86"/>
    </row>
    <row r="63" spans="1:13" ht="15" customHeight="1">
      <c r="A63" s="86"/>
      <c r="B63" s="92" t="s">
        <v>108</v>
      </c>
      <c r="C63" s="92" t="s">
        <v>109</v>
      </c>
      <c r="D63" s="92" t="s">
        <v>145</v>
      </c>
      <c r="E63" s="92" t="s">
        <v>125</v>
      </c>
      <c r="F63" s="93" t="s">
        <v>146</v>
      </c>
      <c r="G63" s="94">
        <v>0</v>
      </c>
      <c r="H63" s="94">
        <v>0</v>
      </c>
      <c r="I63" s="94">
        <v>0</v>
      </c>
      <c r="J63" s="94">
        <v>138991803.61000001</v>
      </c>
      <c r="K63" s="94">
        <v>0</v>
      </c>
      <c r="L63" s="95">
        <v>138991803.61000001</v>
      </c>
      <c r="M63" s="86"/>
    </row>
    <row r="64" spans="1:13" ht="15" customHeight="1">
      <c r="A64" s="86"/>
      <c r="B64" s="92" t="s">
        <v>108</v>
      </c>
      <c r="C64" s="92" t="s">
        <v>109</v>
      </c>
      <c r="D64" s="92" t="s">
        <v>147</v>
      </c>
      <c r="E64" s="92" t="s">
        <v>111</v>
      </c>
      <c r="F64" s="93" t="s">
        <v>148</v>
      </c>
      <c r="G64" s="94">
        <v>0</v>
      </c>
      <c r="H64" s="94">
        <v>0</v>
      </c>
      <c r="I64" s="94">
        <v>137765290.16999999</v>
      </c>
      <c r="J64" s="94">
        <v>0</v>
      </c>
      <c r="K64" s="94">
        <v>137765290.16999999</v>
      </c>
      <c r="L64" s="95">
        <v>0</v>
      </c>
      <c r="M64" s="86"/>
    </row>
    <row r="65" spans="1:13" ht="15" customHeight="1">
      <c r="A65" s="86"/>
      <c r="B65" s="92" t="s">
        <v>108</v>
      </c>
      <c r="C65" s="92" t="s">
        <v>109</v>
      </c>
      <c r="D65" s="92" t="s">
        <v>149</v>
      </c>
      <c r="E65" s="92" t="s">
        <v>111</v>
      </c>
      <c r="F65" s="93" t="s">
        <v>150</v>
      </c>
      <c r="G65" s="94">
        <v>0</v>
      </c>
      <c r="H65" s="94">
        <v>0</v>
      </c>
      <c r="I65" s="94">
        <v>646669032.77999997</v>
      </c>
      <c r="J65" s="94">
        <v>435373163.41000003</v>
      </c>
      <c r="K65" s="94">
        <v>211295869.37</v>
      </c>
      <c r="L65" s="95">
        <v>0</v>
      </c>
      <c r="M65" s="86"/>
    </row>
    <row r="66" spans="1:13" ht="15" customHeight="1">
      <c r="A66" s="86"/>
      <c r="B66" s="92" t="s">
        <v>108</v>
      </c>
      <c r="C66" s="92" t="s">
        <v>109</v>
      </c>
      <c r="D66" s="92" t="s">
        <v>151</v>
      </c>
      <c r="E66" s="92" t="s">
        <v>111</v>
      </c>
      <c r="F66" s="93" t="s">
        <v>152</v>
      </c>
      <c r="G66" s="94">
        <v>0</v>
      </c>
      <c r="H66" s="94">
        <v>0</v>
      </c>
      <c r="I66" s="94">
        <v>71540927.060000002</v>
      </c>
      <c r="J66" s="94">
        <v>70982986.040000007</v>
      </c>
      <c r="K66" s="94">
        <v>557941.02</v>
      </c>
      <c r="L66" s="95">
        <v>0</v>
      </c>
      <c r="M66" s="86"/>
    </row>
    <row r="67" spans="1:13" ht="15" customHeight="1">
      <c r="A67" s="86"/>
      <c r="B67" s="92" t="s">
        <v>108</v>
      </c>
      <c r="C67" s="92" t="s">
        <v>109</v>
      </c>
      <c r="D67" s="92" t="s">
        <v>153</v>
      </c>
      <c r="E67" s="92" t="s">
        <v>111</v>
      </c>
      <c r="F67" s="93" t="s">
        <v>154</v>
      </c>
      <c r="G67" s="94">
        <v>0</v>
      </c>
      <c r="H67" s="94">
        <v>0</v>
      </c>
      <c r="I67" s="94">
        <v>70982986.040000007</v>
      </c>
      <c r="J67" s="94">
        <v>65896470.280000001</v>
      </c>
      <c r="K67" s="94">
        <v>5086515.76</v>
      </c>
      <c r="L67" s="95">
        <v>0</v>
      </c>
      <c r="M67" s="86"/>
    </row>
    <row r="68" spans="1:13" ht="15" customHeight="1" thickBot="1">
      <c r="A68" s="86"/>
      <c r="B68" s="92" t="s">
        <v>108</v>
      </c>
      <c r="C68" s="92" t="s">
        <v>109</v>
      </c>
      <c r="D68" s="92" t="s">
        <v>155</v>
      </c>
      <c r="E68" s="92" t="s">
        <v>111</v>
      </c>
      <c r="F68" s="93" t="s">
        <v>156</v>
      </c>
      <c r="G68" s="94">
        <v>0</v>
      </c>
      <c r="H68" s="94">
        <v>0</v>
      </c>
      <c r="I68" s="94">
        <v>65896470.280000001</v>
      </c>
      <c r="J68" s="94">
        <v>0</v>
      </c>
      <c r="K68" s="94">
        <v>65896470.280000001</v>
      </c>
      <c r="L68" s="95">
        <v>0</v>
      </c>
      <c r="M68" s="86"/>
    </row>
    <row r="69" spans="1:13" ht="0.95" customHeight="1" thickTop="1">
      <c r="A69" s="86"/>
      <c r="B69" s="89"/>
      <c r="C69" s="89"/>
      <c r="D69" s="89"/>
      <c r="E69" s="89"/>
      <c r="F69" s="89"/>
      <c r="G69" s="89"/>
      <c r="H69" s="89"/>
      <c r="I69" s="89"/>
      <c r="J69" s="89"/>
      <c r="K69" s="89"/>
      <c r="L69" s="89"/>
      <c r="M69" s="86"/>
    </row>
    <row r="70" spans="1:13" ht="0.95" customHeight="1">
      <c r="A70" s="86"/>
      <c r="B70" s="86"/>
      <c r="C70" s="86"/>
      <c r="D70" s="86"/>
      <c r="E70" s="86"/>
      <c r="F70" s="86"/>
      <c r="G70" s="86"/>
      <c r="H70" s="86"/>
      <c r="I70" s="86"/>
      <c r="J70" s="86"/>
      <c r="K70" s="86"/>
      <c r="L70" s="86"/>
      <c r="M70" s="86"/>
    </row>
    <row r="71" spans="1:13" ht="15" customHeight="1" thickBot="1">
      <c r="A71" s="86"/>
      <c r="B71" s="111" t="s">
        <v>157</v>
      </c>
      <c r="C71" s="111"/>
      <c r="D71" s="111"/>
      <c r="E71" s="111"/>
      <c r="F71" s="111"/>
      <c r="G71" s="100">
        <f>SUM(G20:G70)</f>
        <v>260915155.28999996</v>
      </c>
      <c r="H71" s="100">
        <f t="shared" ref="H71:L71" si="0">SUM(H20:H70)</f>
        <v>260915155.28999993</v>
      </c>
      <c r="I71" s="100">
        <f t="shared" si="0"/>
        <v>1944031546.8399999</v>
      </c>
      <c r="J71" s="100">
        <f t="shared" si="0"/>
        <v>1944031546.8400002</v>
      </c>
      <c r="K71" s="100">
        <f t="shared" si="0"/>
        <v>778296175.9599998</v>
      </c>
      <c r="L71" s="100">
        <f t="shared" si="0"/>
        <v>778296175.95999992</v>
      </c>
      <c r="M71" s="86"/>
    </row>
    <row r="72" spans="1:13" ht="0.95" customHeight="1" thickTop="1">
      <c r="A72" s="86"/>
      <c r="B72" s="89"/>
      <c r="C72" s="89"/>
      <c r="D72" s="89"/>
      <c r="E72" s="89"/>
      <c r="F72" s="89"/>
      <c r="G72" s="89"/>
      <c r="H72" s="89"/>
      <c r="I72" s="89"/>
      <c r="J72" s="89"/>
      <c r="K72" s="89"/>
      <c r="L72" s="89"/>
      <c r="M72" s="86"/>
    </row>
    <row r="73" spans="1:13" ht="9.9499999999999993" customHeight="1">
      <c r="A73" s="86"/>
      <c r="B73" s="86"/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</row>
    <row r="75" spans="1:13">
      <c r="G75" s="99">
        <f>+G71-H71</f>
        <v>0</v>
      </c>
      <c r="I75" s="99">
        <f>+I71-J71</f>
        <v>0</v>
      </c>
      <c r="K75" s="99">
        <f>+K71-L71</f>
        <v>0</v>
      </c>
    </row>
  </sheetData>
  <mergeCells count="16">
    <mergeCell ref="E8:L9"/>
    <mergeCell ref="E2:L2"/>
    <mergeCell ref="E3:L4"/>
    <mergeCell ref="E5:L5"/>
    <mergeCell ref="E6:L6"/>
    <mergeCell ref="E7:L7"/>
    <mergeCell ref="B71:F71"/>
    <mergeCell ref="E10:L10"/>
    <mergeCell ref="G13:H15"/>
    <mergeCell ref="B15:B16"/>
    <mergeCell ref="C15:C16"/>
    <mergeCell ref="D15:D16"/>
    <mergeCell ref="E15:E16"/>
    <mergeCell ref="F15:F16"/>
    <mergeCell ref="I15:J15"/>
    <mergeCell ref="K15:L15"/>
  </mergeCells>
  <pageMargins left="0.1388888888888889" right="0.1388888888888889" top="0.1388888888888889" bottom="0.1388888888888889" header="0.5" footer="0.5"/>
  <pageSetup pageOrder="overThenDown" orientation="landscape" horizontalDpi="300" verticalDpi="300"/>
  <headerFooter alignWithMargins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6FCA43145E6B349BCC9BDD8853E2C95" ma:contentTypeVersion="4" ma:contentTypeDescription="Crear nuevo documento." ma:contentTypeScope="" ma:versionID="dc2998da1d04d5f8e017004f87ecb9ef">
  <xsd:schema xmlns:xsd="http://www.w3.org/2001/XMLSchema" xmlns:xs="http://www.w3.org/2001/XMLSchema" xmlns:p="http://schemas.microsoft.com/office/2006/metadata/properties" xmlns:ns2="eb47b3fe-5017-468a-97cc-66a8972f2915" xmlns:ns3="2ed0566c-f3dd-4d39-95a5-1f459d3163e0" targetNamespace="http://schemas.microsoft.com/office/2006/metadata/properties" ma:root="true" ma:fieldsID="248b3373d9810d60d6abf4d9c08870c0" ns2:_="" ns3:_="">
    <xsd:import namespace="eb47b3fe-5017-468a-97cc-66a8972f2915"/>
    <xsd:import namespace="2ed0566c-f3dd-4d39-95a5-1f459d3163e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47b3fe-5017-468a-97cc-66a8972f291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d0566c-f3dd-4d39-95a5-1f459d3163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EA73713-BA58-4498-8EDD-8A3ACF0B733A}"/>
</file>

<file path=customXml/itemProps2.xml><?xml version="1.0" encoding="utf-8"?>
<ds:datastoreItem xmlns:ds="http://schemas.openxmlformats.org/officeDocument/2006/customXml" ds:itemID="{05159907-E8AF-4267-909A-B32CE09DEC7F}"/>
</file>

<file path=customXml/itemProps3.xml><?xml version="1.0" encoding="utf-8"?>
<ds:datastoreItem xmlns:ds="http://schemas.openxmlformats.org/officeDocument/2006/customXml" ds:itemID="{C291B300-8DF5-46B3-9338-B6E65EE8146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Elizabeth Gomez Rojas</dc:creator>
  <cp:keywords/>
  <dc:description/>
  <cp:lastModifiedBy>Mónica Domínguez Lagunas</cp:lastModifiedBy>
  <cp:revision/>
  <dcterms:created xsi:type="dcterms:W3CDTF">2019-04-11T23:42:45Z</dcterms:created>
  <dcterms:modified xsi:type="dcterms:W3CDTF">2021-04-20T23:34:43Z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0x01010086FCA43145E6B349BCC9BDD8853E2C95</vt:lpwstr>
  </property>
</Properties>
</file>