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ortiz.ASEAGOB\Documents\INAI\INAI MONY\ARCHIVOS QUE SE ENVIARON2DO TRIMESTRE\"/>
    </mc:Choice>
  </mc:AlternateContent>
  <xr:revisionPtr revIDLastSave="0" documentId="13_ncr:1_{C3A4945C-B9D7-40CE-9743-F5F9D314A571}" xr6:coauthVersionLast="36" xr6:coauthVersionMax="36" xr10:uidLastSave="{00000000-0000-0000-0000-000000000000}"/>
  <bookViews>
    <workbookView xWindow="0" yWindow="0" windowWidth="20490" windowHeight="7545" activeTab="2" xr2:uid="{00000000-000D-0000-FFFF-FFFF00000000}"/>
  </bookViews>
  <sheets>
    <sheet name="PRES_PP" sheetId="1" r:id="rId1"/>
    <sheet name="RESULTADO" sheetId="4" r:id="rId2"/>
    <sheet name="BALANCE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28" i="1"/>
  <c r="K22" i="1"/>
  <c r="K19" i="1" l="1"/>
  <c r="K18" i="1"/>
  <c r="I13" i="1" l="1"/>
  <c r="I14" i="1"/>
  <c r="F28" i="5" l="1"/>
  <c r="C24" i="5"/>
  <c r="E21" i="5"/>
  <c r="F24" i="5" s="1"/>
  <c r="F16" i="5"/>
  <c r="C16" i="5"/>
  <c r="C25" i="5" s="1"/>
  <c r="D34" i="4"/>
  <c r="D36" i="4" s="1"/>
  <c r="F25" i="5" l="1"/>
  <c r="C13" i="1"/>
  <c r="C14" i="1"/>
  <c r="C15" i="1"/>
  <c r="K15" i="1" l="1"/>
  <c r="K14" i="1"/>
  <c r="K13" i="1"/>
  <c r="J13" i="1"/>
  <c r="H15" i="1"/>
  <c r="H14" i="1"/>
  <c r="H13" i="1"/>
  <c r="J15" i="1" l="1"/>
  <c r="I15" i="1"/>
  <c r="G15" i="1"/>
  <c r="F15" i="1"/>
  <c r="E15" i="1"/>
  <c r="D15" i="1"/>
  <c r="C12" i="1"/>
  <c r="J14" i="1"/>
  <c r="G14" i="1"/>
  <c r="F14" i="1"/>
  <c r="E14" i="1"/>
  <c r="D14" i="1"/>
  <c r="K12" i="1"/>
  <c r="G13" i="1"/>
  <c r="F13" i="1"/>
  <c r="E13" i="1"/>
  <c r="D13" i="1"/>
  <c r="G12" i="1" l="1"/>
  <c r="H12" i="1"/>
  <c r="D12" i="1"/>
  <c r="F12" i="1"/>
  <c r="I12" i="1"/>
  <c r="J12" i="1"/>
  <c r="E12" i="1"/>
</calcChain>
</file>

<file path=xl/sharedStrings.xml><?xml version="1.0" encoding="utf-8"?>
<sst xmlns="http://schemas.openxmlformats.org/spreadsheetml/2006/main" count="110" uniqueCount="97">
  <si>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</si>
  <si>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</si>
  <si>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</si>
  <si>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</si>
  <si>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</si>
  <si>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</si>
  <si>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ORIGINAL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</si>
  <si>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</si>
  <si>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</si>
  <si>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</si>
  <si>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</si>
  <si>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</si>
  <si>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</si>
  <si>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</si>
  <si>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</si>
  <si>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</si>
  <si>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</si>
  <si>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</si>
  <si>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</si>
  <si>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</si>
  <si>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</si>
  <si>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</si>
  <si>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</si>
  <si>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</si>
  <si>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</si>
  <si>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</si>
  <si>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</si>
  <si>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</si>
  <si>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</si>
  <si>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</si>
  <si>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</si>
  <si>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</si>
  <si>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</si>
  <si>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</si>
  <si>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Materiales de Administración, Emisión de Documentos y Artículos Oficiales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</si>
  <si>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</si>
  <si>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</si>
  <si>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</si>
  <si>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</si>
  <si>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</si>
  <si>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</si>
  <si>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</si>
  <si>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</si>
  <si>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</si>
  <si>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</si>
  <si>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</si>
  <si>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</si>
  <si>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</si>
  <si>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</si>
  <si>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</si>
  <si>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</si>
  <si>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</si>
  <si>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</si>
  <si>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</si>
  <si>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</si>
  <si>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</si>
  <si>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</si>
  <si>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</si>
  <si>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</si>
  <si>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</si>
  <si>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</si>
  <si>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</si>
  <si>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</si>
  <si>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</si>
  <si>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</si>
  <si>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</si>
  <si>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</si>
  <si>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</si>
  <si>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</si>
  <si>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</si>
  <si>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ACTIVO NO CIRCULANTE</t>
  </si>
  <si>
    <t>HACIENDA PUBLICA/PATRIMONIO GENERADO</t>
  </si>
  <si>
    <t>Fideicomisos ,Mandatos y Contratos Análogos del poder Ejecutivo</t>
  </si>
  <si>
    <t>Resultados del Ejercicio (ahorro-Desahorro)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</si>
  <si>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</si>
  <si>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</si>
  <si>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</si>
  <si>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</si>
  <si>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</si>
  <si>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Rendimientos Generados por Recursos en Administración de Fideicomisos de Pago</t>
  </si>
  <si>
    <t>Herramientas y Máquinas - Herramienta</t>
  </si>
  <si>
    <t>CUENTAS DE ÓRDEN</t>
  </si>
  <si>
    <t>Garantías Otorgadas para Respaldar Obligaciones no Fiscales</t>
  </si>
  <si>
    <t>Obligaciones no Fiscales Respaldadas por Garantías Otorgadas</t>
  </si>
  <si>
    <t xml:space="preserve">Resultados del Ejercicio (Ahorro/ Desahorro)                                                                                                                                                                                                                                        </t>
  </si>
  <si>
    <t>a junio 2019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</si>
  <si>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</si>
  <si>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</si>
  <si>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</si>
  <si>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</si>
  <si>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</si>
  <si>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</si>
  <si>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 xml:space="preserve">    Balance General al 30 de junio de 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</si>
  <si>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Personales por Pagar a CP</t>
  </si>
  <si>
    <t>Retenciones y Contribuciones por Pagar a CP</t>
  </si>
  <si>
    <t>Otras Cuentas por Pagar a CP</t>
  </si>
  <si>
    <t>2do.TRIMESTRE 2019 (ENERO-JUNIO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</si>
</sst>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_-#,##0.0#_-;\-#,##0.0#_-;_-* &quot;-&quot;_-;_-@_-"/>
    <numFmt numFmtId="172" formatCode="#,##0.00000000000000;[Red]#,##0.00000000000000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0"/>
      <name val="Arial"/>
      <family val="2"/>
    </font>
    <font>
      <sz val="7"/>
      <color indexed="8"/>
      <name val="Soberana Sans"/>
      <family val="3"/>
    </font>
    <font>
      <sz val="12"/>
      <color indexed="8"/>
      <name val="Soberana Sans"/>
      <family val="3"/>
    </font>
    <font>
      <sz val="8"/>
      <name val="Arial"/>
      <family val="2"/>
    </font>
    <font>
      <sz val="9"/>
      <name val="Arial"/>
      <family val="2"/>
    </font>
    <font>
      <b/>
      <i/>
      <sz val="9"/>
      <color rgb="FF000000"/>
      <name val="Calibri"/>
      <family val="2"/>
    </font>
    <font>
      <b/>
      <i/>
      <u/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sz val="6"/>
      <color indexed="8"/>
      <name val="Soberana Sans"/>
      <family val="3"/>
    </font>
    <font>
      <sz val="10"/>
      <color indexed="8"/>
      <name val="SansSerif"/>
      <charset val="2"/>
    </font>
    <font>
      <b/>
      <sz val="6"/>
      <color indexed="8"/>
      <name val="Soberana Sans"/>
      <family val="3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0" fontId="9" fillId="0" borderId="0" xfId="2"/>
    <xf numFmtId="0" fontId="13" fillId="0" borderId="0" xfId="2" applyFont="1"/>
    <xf numFmtId="0" fontId="9" fillId="0" borderId="0" xfId="2" applyFont="1" applyAlignment="1">
      <alignment horizontal="right"/>
    </xf>
    <xf numFmtId="0" fontId="15" fillId="0" borderId="9" xfId="2" applyFont="1" applyBorder="1" applyAlignment="1">
      <alignment horizontal="center"/>
    </xf>
    <xf numFmtId="0" fontId="16" fillId="0" borderId="10" xfId="2" applyFont="1" applyBorder="1" applyAlignment="1">
      <alignment horizontal="left"/>
    </xf>
    <xf numFmtId="0" fontId="15" fillId="0" borderId="10" xfId="2" applyFont="1" applyBorder="1" applyAlignment="1">
      <alignment horizontal="center"/>
    </xf>
    <xf numFmtId="168" fontId="17" fillId="0" borderId="10" xfId="2" applyNumberFormat="1" applyFont="1" applyBorder="1"/>
    <xf numFmtId="0" fontId="12" fillId="0" borderId="11" xfId="2" applyFont="1" applyBorder="1"/>
    <xf numFmtId="0" fontId="12" fillId="0" borderId="13" xfId="2" applyFont="1" applyBorder="1"/>
    <xf numFmtId="0" fontId="12" fillId="0" borderId="12" xfId="2" applyFont="1" applyBorder="1"/>
    <xf numFmtId="4" fontId="17" fillId="0" borderId="0" xfId="2" applyNumberFormat="1" applyFont="1" applyBorder="1" applyAlignment="1">
      <alignment horizontal="right"/>
    </xf>
    <xf numFmtId="0" fontId="13" fillId="0" borderId="0" xfId="2" applyFont="1" applyBorder="1"/>
    <xf numFmtId="0" fontId="13" fillId="0" borderId="13" xfId="2" applyFont="1" applyBorder="1"/>
    <xf numFmtId="0" fontId="17" fillId="2" borderId="12" xfId="2" applyFont="1" applyFill="1" applyBorder="1" applyAlignment="1" applyProtection="1">
      <alignment wrapText="1"/>
    </xf>
    <xf numFmtId="4" fontId="16" fillId="0" borderId="0" xfId="2" applyNumberFormat="1" applyFont="1" applyBorder="1" applyAlignment="1">
      <alignment horizontal="right"/>
    </xf>
    <xf numFmtId="4" fontId="17" fillId="0" borderId="13" xfId="2" applyNumberFormat="1" applyFont="1" applyBorder="1" applyAlignment="1">
      <alignment horizontal="right"/>
    </xf>
    <xf numFmtId="4" fontId="16" fillId="0" borderId="13" xfId="2" applyNumberFormat="1" applyFont="1" applyBorder="1" applyAlignment="1">
      <alignment horizontal="right"/>
    </xf>
    <xf numFmtId="169" fontId="17" fillId="0" borderId="0" xfId="2" applyNumberFormat="1" applyFont="1" applyBorder="1"/>
    <xf numFmtId="0" fontId="17" fillId="2" borderId="0" xfId="2" applyFont="1" applyFill="1" applyBorder="1" applyAlignment="1" applyProtection="1">
      <alignment wrapText="1"/>
    </xf>
    <xf numFmtId="0" fontId="17" fillId="2" borderId="0" xfId="2" applyFont="1" applyFill="1" applyBorder="1" applyAlignment="1" applyProtection="1">
      <alignment horizontal="left" wrapText="1"/>
    </xf>
    <xf numFmtId="169" fontId="17" fillId="0" borderId="14" xfId="2" applyNumberFormat="1" applyFont="1" applyBorder="1"/>
    <xf numFmtId="4" fontId="16" fillId="0" borderId="14" xfId="2" applyNumberFormat="1" applyFont="1" applyBorder="1" applyAlignment="1">
      <alignment horizontal="right"/>
    </xf>
    <xf numFmtId="4" fontId="17" fillId="0" borderId="14" xfId="2" applyNumberFormat="1" applyFont="1" applyBorder="1" applyAlignment="1">
      <alignment horizontal="right"/>
    </xf>
    <xf numFmtId="4" fontId="16" fillId="0" borderId="15" xfId="2" applyNumberFormat="1" applyFont="1" applyBorder="1" applyAlignment="1">
      <alignment horizontal="right"/>
    </xf>
    <xf numFmtId="0" fontId="15" fillId="0" borderId="12" xfId="2" applyFont="1" applyBorder="1" applyAlignment="1">
      <alignment horizontal="center" vertical="center"/>
    </xf>
    <xf numFmtId="0" fontId="18" fillId="2" borderId="0" xfId="2" applyFont="1" applyFill="1" applyBorder="1" applyAlignment="1" applyProtection="1">
      <alignment wrapText="1"/>
    </xf>
    <xf numFmtId="0" fontId="17" fillId="2" borderId="12" xfId="2" applyFont="1" applyFill="1" applyBorder="1" applyAlignment="1" applyProtection="1">
      <alignment vertical="top" wrapText="1"/>
    </xf>
    <xf numFmtId="0" fontId="17" fillId="2" borderId="12" xfId="2" applyFont="1" applyFill="1" applyBorder="1" applyAlignment="1" applyProtection="1">
      <alignment horizontal="left" wrapText="1"/>
    </xf>
    <xf numFmtId="0" fontId="12" fillId="0" borderId="0" xfId="2" applyFont="1" applyBorder="1"/>
    <xf numFmtId="169" fontId="16" fillId="0" borderId="15" xfId="2" applyNumberFormat="1" applyFont="1" applyBorder="1"/>
    <xf numFmtId="0" fontId="17" fillId="2" borderId="12" xfId="2" applyFont="1" applyFill="1" applyBorder="1" applyAlignment="1" applyProtection="1">
      <alignment vertical="top" wrapText="1"/>
      <protection locked="0"/>
    </xf>
    <xf numFmtId="170" fontId="17" fillId="0" borderId="16" xfId="2" applyNumberFormat="1" applyFont="1" applyBorder="1" applyAlignment="1">
      <alignment horizontal="center" wrapText="1"/>
    </xf>
    <xf numFmtId="170" fontId="19" fillId="0" borderId="14" xfId="2" applyNumberFormat="1" applyFont="1" applyFill="1" applyBorder="1" applyAlignment="1">
      <alignment horizontal="center"/>
    </xf>
    <xf numFmtId="4" fontId="16" fillId="2" borderId="14" xfId="2" applyNumberFormat="1" applyFont="1" applyFill="1" applyBorder="1" applyAlignment="1" applyProtection="1">
      <alignment horizontal="right" wrapText="1"/>
    </xf>
    <xf numFmtId="4" fontId="16" fillId="2" borderId="15" xfId="2" applyNumberFormat="1" applyFont="1" applyFill="1" applyBorder="1" applyAlignment="1" applyProtection="1">
      <alignment horizontal="right" wrapText="1"/>
    </xf>
    <xf numFmtId="170" fontId="17" fillId="0" borderId="0" xfId="2" applyNumberFormat="1" applyFont="1" applyBorder="1" applyAlignment="1">
      <alignment horizontal="center" wrapText="1"/>
    </xf>
    <xf numFmtId="0" fontId="20" fillId="4" borderId="3" xfId="2" applyFont="1" applyFill="1" applyBorder="1" applyAlignment="1" applyProtection="1">
      <alignment horizontal="center" vertical="center" wrapText="1"/>
    </xf>
    <xf numFmtId="0" fontId="20" fillId="4" borderId="3" xfId="2" applyFont="1" applyFill="1" applyBorder="1" applyAlignment="1" applyProtection="1">
      <alignment horizontal="left" vertical="center" wrapText="1"/>
    </xf>
    <xf numFmtId="171" fontId="20" fillId="4" borderId="3" xfId="2" applyNumberFormat="1" applyFont="1" applyFill="1" applyBorder="1" applyAlignment="1" applyProtection="1">
      <alignment horizontal="right" vertical="center" wrapText="1"/>
    </xf>
    <xf numFmtId="0" fontId="21" fillId="4" borderId="0" xfId="2" applyFont="1" applyFill="1" applyBorder="1" applyAlignment="1" applyProtection="1">
      <alignment horizontal="left" vertical="top" wrapText="1"/>
    </xf>
    <xf numFmtId="0" fontId="9" fillId="0" borderId="5" xfId="2" applyBorder="1"/>
    <xf numFmtId="0" fontId="9" fillId="0" borderId="3" xfId="2" applyBorder="1"/>
    <xf numFmtId="0" fontId="9" fillId="0" borderId="12" xfId="2" applyBorder="1"/>
    <xf numFmtId="169" fontId="17" fillId="0" borderId="14" xfId="2" applyNumberFormat="1" applyFont="1" applyFill="1" applyBorder="1"/>
    <xf numFmtId="4" fontId="12" fillId="0" borderId="0" xfId="2" applyNumberFormat="1" applyFont="1" applyBorder="1"/>
    <xf numFmtId="169" fontId="16" fillId="0" borderId="13" xfId="2" applyNumberFormat="1" applyFont="1" applyBorder="1"/>
    <xf numFmtId="4" fontId="9" fillId="0" borderId="0" xfId="2" applyNumberFormat="1"/>
    <xf numFmtId="4" fontId="23" fillId="0" borderId="13" xfId="2" applyNumberFormat="1" applyFont="1" applyBorder="1"/>
    <xf numFmtId="164" fontId="0" fillId="0" borderId="0" xfId="1" applyFont="1"/>
    <xf numFmtId="4" fontId="5" fillId="0" borderId="20" xfId="1" applyNumberFormat="1" applyFont="1" applyBorder="1"/>
    <xf numFmtId="4" fontId="0" fillId="0" borderId="19" xfId="0" applyNumberFormat="1" applyBorder="1"/>
    <xf numFmtId="4" fontId="0" fillId="0" borderId="21" xfId="0" applyNumberFormat="1" applyBorder="1"/>
    <xf numFmtId="172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0" fillId="2" borderId="0" xfId="0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71" fontId="20" fillId="4" borderId="3" xfId="2" applyNumberFormat="1" applyFont="1" applyFill="1" applyBorder="1" applyAlignment="1" applyProtection="1">
      <alignment horizontal="right" vertical="center" wrapText="1"/>
    </xf>
    <xf numFmtId="0" fontId="10" fillId="4" borderId="0" xfId="2" applyFont="1" applyFill="1" applyBorder="1" applyAlignment="1" applyProtection="1">
      <alignment horizontal="center" vertical="center" wrapText="1"/>
    </xf>
    <xf numFmtId="0" fontId="11" fillId="4" borderId="0" xfId="2" applyFont="1" applyFill="1" applyBorder="1" applyAlignment="1" applyProtection="1">
      <alignment horizontal="center" vertical="center" wrapText="1"/>
    </xf>
    <xf numFmtId="171" fontId="22" fillId="4" borderId="3" xfId="2" applyNumberFormat="1" applyFont="1" applyFill="1" applyBorder="1" applyAlignment="1" applyProtection="1">
      <alignment horizontal="right" vertical="center" wrapText="1"/>
    </xf>
    <xf numFmtId="171" fontId="20" fillId="4" borderId="17" xfId="2" applyNumberFormat="1" applyFont="1" applyFill="1" applyBorder="1" applyAlignment="1" applyProtection="1">
      <alignment horizontal="right" vertical="center" wrapText="1"/>
    </xf>
    <xf numFmtId="171" fontId="20" fillId="4" borderId="18" xfId="2" applyNumberFormat="1" applyFont="1" applyFill="1" applyBorder="1" applyAlignment="1" applyProtection="1">
      <alignment horizontal="right" vertical="center" wrapText="1"/>
    </xf>
    <xf numFmtId="171" fontId="20" fillId="4" borderId="4" xfId="2" applyNumberFormat="1" applyFont="1" applyFill="1" applyBorder="1" applyAlignment="1" applyProtection="1">
      <alignment horizontal="right" vertical="center" wrapText="1"/>
    </xf>
    <xf numFmtId="0" fontId="14" fillId="0" borderId="6" xfId="2" applyFont="1" applyFill="1" applyBorder="1" applyAlignment="1">
      <alignment horizontal="center" vertical="top" wrapText="1"/>
    </xf>
    <xf numFmtId="0" fontId="14" fillId="0" borderId="7" xfId="2" applyFont="1" applyFill="1" applyBorder="1" applyAlignment="1">
      <alignment horizontal="center" vertical="top" wrapText="1"/>
    </xf>
    <xf numFmtId="0" fontId="14" fillId="0" borderId="8" xfId="2" applyFont="1" applyFill="1" applyBorder="1" applyAlignment="1">
      <alignment horizontal="center" vertical="top" wrapText="1"/>
    </xf>
    <xf numFmtId="170" fontId="19" fillId="0" borderId="12" xfId="2" applyNumberFormat="1" applyFont="1" applyFill="1" applyBorder="1" applyAlignment="1">
      <alignment horizontal="center"/>
    </xf>
    <xf numFmtId="170" fontId="19" fillId="0" borderId="0" xfId="2" applyNumberFormat="1" applyFont="1" applyFill="1" applyBorder="1" applyAlignment="1">
      <alignment horizontal="center"/>
    </xf>
    <xf numFmtId="170" fontId="19" fillId="0" borderId="13" xfId="2" applyNumberFormat="1" applyFont="1" applyFill="1" applyBorder="1" applyAlignment="1">
      <alignment horizontal="center"/>
    </xf>
    <xf numFmtId="4" fontId="17" fillId="0" borderId="14" xfId="2" applyNumberFormat="1" applyFont="1" applyBorder="1" applyAlignment="1">
      <alignment horizont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57150</xdr:rowOff>
    </xdr:from>
    <xdr:to>
      <xdr:col>1</xdr:col>
      <xdr:colOff>2598208</xdr:colOff>
      <xdr:row>4</xdr:row>
      <xdr:rowOff>187325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47650"/>
          <a:ext cx="3884083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3581400</xdr:colOff>
      <xdr:row>3</xdr:row>
      <xdr:rowOff>28574</xdr:rowOff>
    </xdr:from>
    <xdr:to>
      <xdr:col>2</xdr:col>
      <xdr:colOff>302005</xdr:colOff>
      <xdr:row>5</xdr:row>
      <xdr:rowOff>180477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676274"/>
          <a:ext cx="644905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</xdr:row>
      <xdr:rowOff>62210</xdr:rowOff>
    </xdr:from>
    <xdr:to>
      <xdr:col>3</xdr:col>
      <xdr:colOff>847725</xdr:colOff>
      <xdr:row>7</xdr:row>
      <xdr:rowOff>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86060"/>
          <a:ext cx="771525" cy="747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2</xdr:row>
      <xdr:rowOff>0</xdr:rowOff>
    </xdr:from>
    <xdr:to>
      <xdr:col>1</xdr:col>
      <xdr:colOff>2286001</xdr:colOff>
      <xdr:row>7</xdr:row>
      <xdr:rowOff>15875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3850"/>
          <a:ext cx="3295650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67172</xdr:rowOff>
    </xdr:from>
    <xdr:to>
      <xdr:col>3</xdr:col>
      <xdr:colOff>847725</xdr:colOff>
      <xdr:row>5</xdr:row>
      <xdr:rowOff>152400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1" y="229097"/>
          <a:ext cx="752474" cy="732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607483</xdr:colOff>
      <xdr:row>6</xdr:row>
      <xdr:rowOff>15875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3884083" cy="82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%20NA%20I%20ULTIMO\I%20N%20A%20I\2DO%20TRIM%20CASA\Nueva%20carpeta\Copia%20de%20INAI%202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"/>
      <sheetName val="BALANCE"/>
    </sheetNames>
    <sheetDataSet>
      <sheetData sheetId="0">
        <row r="36">
          <cell r="D36">
            <v>103563548.69999999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8"/>
  <sheetViews>
    <sheetView topLeftCell="C12" workbookViewId="0">
      <selection activeCell="J33" sqref="J33"/>
    </sheetView>
  </sheetViews>
  <sheetFormatPr baseColWidth="10" defaultRowHeight="15" x14ac:dyDescent="0.25"/>
  <cols>
    <col min="1" max="1" width="20.42578125" customWidth="1"/>
    <col min="2" max="2" width="58.85546875" customWidth="1"/>
    <col min="3" max="3" width="18.42578125" customWidth="1"/>
    <col min="4" max="4" width="18.28515625" customWidth="1"/>
    <col min="5" max="5" width="19.140625" customWidth="1"/>
    <col min="6" max="6" width="22.5703125" customWidth="1"/>
    <col min="7" max="7" width="18" bestFit="1" customWidth="1"/>
    <col min="8" max="8" width="19" customWidth="1"/>
    <col min="9" max="9" width="18.140625" customWidth="1"/>
    <col min="10" max="10" width="17" customWidth="1"/>
    <col min="11" max="11" width="16.7109375" bestFit="1" customWidth="1"/>
    <col min="12" max="12" width="14.85546875" bestFit="1" customWidth="1"/>
    <col min="13" max="13" width="23.28515625" customWidth="1"/>
  </cols>
  <sheetData>
    <row r="2" spans="1:13" ht="21" x14ac:dyDescent="0.3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4" spans="1:13" ht="18.75" x14ac:dyDescent="0.3">
      <c r="C4" s="77" t="s">
        <v>1</v>
      </c>
      <c r="D4" s="77"/>
      <c r="E4" s="77"/>
      <c r="F4" s="77"/>
      <c r="G4" s="77"/>
      <c r="H4" s="77"/>
      <c r="I4" s="1"/>
      <c r="J4" s="1"/>
      <c r="K4" s="1"/>
    </row>
    <row r="5" spans="1:13" ht="18.75" x14ac:dyDescent="0.3">
      <c r="C5" s="77" t="s">
        <v>2</v>
      </c>
      <c r="D5" s="77"/>
      <c r="E5" s="77"/>
      <c r="F5" s="77"/>
      <c r="G5" s="77"/>
      <c r="H5" s="77"/>
      <c r="I5" s="1"/>
      <c r="J5" s="1"/>
      <c r="K5" s="1"/>
    </row>
    <row r="6" spans="1:13" ht="18.75" x14ac:dyDescent="0.3">
      <c r="C6" s="78" t="s">
        <v>96</v>
      </c>
      <c r="D6" s="78"/>
      <c r="E6" s="78"/>
      <c r="F6" s="78"/>
      <c r="G6" s="78"/>
      <c r="H6" s="78"/>
      <c r="I6" s="2"/>
      <c r="J6" s="2"/>
      <c r="K6" s="2"/>
    </row>
    <row r="7" spans="1:13" ht="18.75" x14ac:dyDescent="0.3">
      <c r="C7" s="78" t="s">
        <v>3</v>
      </c>
      <c r="D7" s="78"/>
      <c r="E7" s="78"/>
      <c r="F7" s="78"/>
      <c r="G7" s="78"/>
      <c r="H7" s="78"/>
      <c r="I7" s="3"/>
      <c r="J7" s="3"/>
      <c r="K7" s="2"/>
    </row>
    <row r="8" spans="1:13" x14ac:dyDescent="0.25">
      <c r="F8" s="69"/>
    </row>
    <row r="9" spans="1:13" x14ac:dyDescent="0.25">
      <c r="C9" s="4"/>
      <c r="D9" s="4"/>
      <c r="E9" s="4"/>
      <c r="F9" s="4"/>
      <c r="G9" s="4"/>
      <c r="H9" s="4"/>
      <c r="I9" s="4"/>
      <c r="J9" s="4"/>
      <c r="K9" s="4"/>
    </row>
    <row r="10" spans="1:13" ht="29.25" customHeight="1" x14ac:dyDescent="0.25">
      <c r="A10" s="16" t="s">
        <v>4</v>
      </c>
      <c r="B10" s="16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8" t="s">
        <v>12</v>
      </c>
      <c r="J10" s="18" t="s">
        <v>13</v>
      </c>
      <c r="K10" s="17" t="s">
        <v>14</v>
      </c>
    </row>
    <row r="11" spans="1:13" ht="16.5" thickBot="1" x14ac:dyDescent="0.3">
      <c r="A11" s="5"/>
      <c r="B11" s="5"/>
      <c r="C11" s="75"/>
      <c r="D11" s="75"/>
      <c r="E11" s="75"/>
      <c r="F11" s="75"/>
      <c r="G11" s="75"/>
      <c r="H11" s="75"/>
      <c r="I11" s="75"/>
      <c r="J11" s="75"/>
      <c r="K11" s="75"/>
    </row>
    <row r="12" spans="1:13" ht="18.75" thickTop="1" thickBot="1" x14ac:dyDescent="0.3">
      <c r="A12" s="19" t="s">
        <v>15</v>
      </c>
      <c r="B12" s="19"/>
      <c r="C12" s="74">
        <f t="shared" ref="C12:K12" si="0">C13+C14+C15</f>
        <v>193426865</v>
      </c>
      <c r="D12" s="74">
        <f t="shared" si="0"/>
        <v>198167707.00000003</v>
      </c>
      <c r="E12" s="74">
        <f t="shared" si="0"/>
        <v>14850320.980000002</v>
      </c>
      <c r="F12" s="74">
        <f t="shared" si="0"/>
        <v>17296567.989999998</v>
      </c>
      <c r="G12" s="74">
        <f t="shared" si="0"/>
        <v>165701893.87</v>
      </c>
      <c r="H12" s="74">
        <f t="shared" si="0"/>
        <v>165701893.87</v>
      </c>
      <c r="I12" s="74">
        <f t="shared" si="0"/>
        <v>0</v>
      </c>
      <c r="J12" s="74">
        <f t="shared" si="0"/>
        <v>0</v>
      </c>
      <c r="K12" s="74">
        <f t="shared" si="0"/>
        <v>318924.15999999596</v>
      </c>
      <c r="L12" s="6"/>
      <c r="M12" s="73"/>
    </row>
    <row r="13" spans="1:13" ht="15.75" thickTop="1" x14ac:dyDescent="0.25">
      <c r="A13" s="7" t="s">
        <v>16</v>
      </c>
      <c r="B13" s="8" t="s">
        <v>17</v>
      </c>
      <c r="C13" s="9">
        <f>C18+C22+C26</f>
        <v>98214757</v>
      </c>
      <c r="D13" s="9">
        <f t="shared" ref="C13:J15" si="1">D18+D22+D26</f>
        <v>140993112.97000003</v>
      </c>
      <c r="E13" s="9">
        <f t="shared" si="1"/>
        <v>10241698.750000002</v>
      </c>
      <c r="F13" s="9">
        <f t="shared" si="1"/>
        <v>7149638.6399999987</v>
      </c>
      <c r="G13" s="9">
        <f t="shared" si="1"/>
        <v>123461031.28000002</v>
      </c>
      <c r="H13" s="9">
        <f>H18+H22+H26</f>
        <v>123461031.28000002</v>
      </c>
      <c r="I13" s="9">
        <f t="shared" si="1"/>
        <v>0</v>
      </c>
      <c r="J13" s="9">
        <f>J18+J22+J26</f>
        <v>0</v>
      </c>
      <c r="K13" s="9">
        <f>K18+K22+K26</f>
        <v>140744.29999999702</v>
      </c>
      <c r="L13" s="6"/>
    </row>
    <row r="14" spans="1:13" x14ac:dyDescent="0.25">
      <c r="A14" s="7" t="s">
        <v>16</v>
      </c>
      <c r="B14" s="8" t="s">
        <v>18</v>
      </c>
      <c r="C14" s="9">
        <f>C19+C23+C27</f>
        <v>63808216</v>
      </c>
      <c r="D14" s="9">
        <f t="shared" si="1"/>
        <v>19671336.190000001</v>
      </c>
      <c r="E14" s="9">
        <f t="shared" si="1"/>
        <v>541440.34</v>
      </c>
      <c r="F14" s="9">
        <f t="shared" si="1"/>
        <v>220830.37</v>
      </c>
      <c r="G14" s="9">
        <f t="shared" si="1"/>
        <v>18874064.919999998</v>
      </c>
      <c r="H14" s="9">
        <f>H19+H23+H27</f>
        <v>18874064.919999998</v>
      </c>
      <c r="I14" s="9">
        <f t="shared" si="1"/>
        <v>0</v>
      </c>
      <c r="J14" s="9">
        <f t="shared" si="1"/>
        <v>0</v>
      </c>
      <c r="K14" s="9">
        <f>K19+K23+K27</f>
        <v>35000.560000000027</v>
      </c>
      <c r="L14" s="6"/>
    </row>
    <row r="15" spans="1:13" x14ac:dyDescent="0.25">
      <c r="A15" s="7" t="s">
        <v>16</v>
      </c>
      <c r="B15" s="8" t="s">
        <v>19</v>
      </c>
      <c r="C15" s="9">
        <f t="shared" si="1"/>
        <v>31403892</v>
      </c>
      <c r="D15" s="9">
        <f t="shared" si="1"/>
        <v>37503257.840000004</v>
      </c>
      <c r="E15" s="9">
        <f t="shared" si="1"/>
        <v>4067181.8900000006</v>
      </c>
      <c r="F15" s="9">
        <f t="shared" si="1"/>
        <v>9926098.9799999986</v>
      </c>
      <c r="G15" s="9">
        <f t="shared" si="1"/>
        <v>23366797.669999998</v>
      </c>
      <c r="H15" s="9">
        <f>H20+H24+H28</f>
        <v>23366797.669999998</v>
      </c>
      <c r="I15" s="9">
        <f t="shared" si="1"/>
        <v>0</v>
      </c>
      <c r="J15" s="9">
        <f t="shared" si="1"/>
        <v>0</v>
      </c>
      <c r="K15" s="9">
        <f>K20+K24+K28</f>
        <v>143179.29999999891</v>
      </c>
      <c r="L15" s="6"/>
    </row>
    <row r="16" spans="1:13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6"/>
    </row>
    <row r="17" spans="1:13" s="13" customFormat="1" x14ac:dyDescent="0.25">
      <c r="A17" s="10" t="s">
        <v>20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6"/>
    </row>
    <row r="18" spans="1:13" x14ac:dyDescent="0.25">
      <c r="B18" s="14" t="s">
        <v>17</v>
      </c>
      <c r="C18" s="15">
        <v>58952544</v>
      </c>
      <c r="D18" s="15">
        <v>97354100.26000002</v>
      </c>
      <c r="E18" s="15">
        <v>2387.8900000000003</v>
      </c>
      <c r="F18" s="15">
        <v>0</v>
      </c>
      <c r="G18" s="15">
        <v>97351712.370000005</v>
      </c>
      <c r="H18" s="15">
        <v>97351712.370000005</v>
      </c>
      <c r="I18" s="15">
        <v>0</v>
      </c>
      <c r="J18" s="15">
        <v>0</v>
      </c>
      <c r="K18" s="15">
        <f>+D18-E18-G18</f>
        <v>0</v>
      </c>
      <c r="L18" s="6"/>
    </row>
    <row r="19" spans="1:13" x14ac:dyDescent="0.25">
      <c r="B19" s="14" t="s">
        <v>18</v>
      </c>
      <c r="C19" s="15">
        <v>60186317</v>
      </c>
      <c r="D19" s="15">
        <v>13830226.190000001</v>
      </c>
      <c r="E19" s="15">
        <v>385.84</v>
      </c>
      <c r="F19" s="15">
        <v>0</v>
      </c>
      <c r="G19" s="15">
        <v>13829840.349999998</v>
      </c>
      <c r="H19" s="15">
        <v>13829840.349999998</v>
      </c>
      <c r="I19" s="15">
        <v>0</v>
      </c>
      <c r="J19" s="15">
        <v>0</v>
      </c>
      <c r="K19" s="15">
        <f t="shared" ref="K19" si="2">+D19-E19-G19</f>
        <v>0</v>
      </c>
      <c r="L19" s="6"/>
    </row>
    <row r="20" spans="1:13" x14ac:dyDescent="0.25">
      <c r="B20" s="14" t="s">
        <v>19</v>
      </c>
      <c r="C20" s="15">
        <v>20204040</v>
      </c>
      <c r="D20" s="15">
        <v>17928423.140000001</v>
      </c>
      <c r="E20" s="15">
        <v>214075.31000000003</v>
      </c>
      <c r="F20" s="15">
        <v>0</v>
      </c>
      <c r="G20" s="15">
        <v>17714347.829999998</v>
      </c>
      <c r="H20" s="15">
        <v>17714347.829999998</v>
      </c>
      <c r="I20" s="15">
        <v>0</v>
      </c>
      <c r="J20" s="15">
        <v>0</v>
      </c>
      <c r="K20" s="15">
        <v>0</v>
      </c>
      <c r="L20" s="6"/>
      <c r="M20" s="20"/>
    </row>
    <row r="21" spans="1:13" s="13" customFormat="1" x14ac:dyDescent="0.25">
      <c r="A21" s="10" t="s">
        <v>21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6"/>
    </row>
    <row r="22" spans="1:13" x14ac:dyDescent="0.25">
      <c r="A22" s="14"/>
      <c r="B22" s="14" t="s">
        <v>17</v>
      </c>
      <c r="C22" s="15">
        <v>787733</v>
      </c>
      <c r="D22" s="15">
        <v>1147259.1200000001</v>
      </c>
      <c r="E22" s="15">
        <v>676635.91</v>
      </c>
      <c r="F22" s="15">
        <v>77211.42</v>
      </c>
      <c r="G22" s="15">
        <v>393411.79</v>
      </c>
      <c r="H22" s="15">
        <v>393411.79</v>
      </c>
      <c r="I22" s="15">
        <v>0</v>
      </c>
      <c r="J22" s="15">
        <v>0</v>
      </c>
      <c r="K22" s="15">
        <f t="shared" ref="K22:K28" si="3">+D22-E22-G22-F22</f>
        <v>0</v>
      </c>
      <c r="L22" s="6"/>
    </row>
    <row r="23" spans="1:13" x14ac:dyDescent="0.25">
      <c r="A23" s="14"/>
      <c r="B23" s="14" t="s">
        <v>18</v>
      </c>
      <c r="C23" s="15">
        <v>520795</v>
      </c>
      <c r="D23" s="15">
        <v>411341.22999999992</v>
      </c>
      <c r="E23" s="15">
        <v>217772.03</v>
      </c>
      <c r="F23" s="15">
        <v>0</v>
      </c>
      <c r="G23" s="15">
        <v>193568.64000000001</v>
      </c>
      <c r="H23" s="15">
        <v>193568.64000000001</v>
      </c>
      <c r="I23" s="15">
        <v>0</v>
      </c>
      <c r="J23" s="15">
        <v>0</v>
      </c>
      <c r="K23" s="15">
        <f t="shared" si="3"/>
        <v>0.5599999999103602</v>
      </c>
      <c r="L23" s="6"/>
    </row>
    <row r="24" spans="1:13" x14ac:dyDescent="0.25">
      <c r="A24" s="14"/>
      <c r="B24" s="14" t="s">
        <v>19</v>
      </c>
      <c r="C24" s="15">
        <v>108682</v>
      </c>
      <c r="D24" s="15">
        <v>324148.66000000003</v>
      </c>
      <c r="E24" s="15">
        <v>139741.49</v>
      </c>
      <c r="F24" s="15">
        <v>5187.34</v>
      </c>
      <c r="G24" s="15">
        <v>179219.83000000002</v>
      </c>
      <c r="H24" s="15">
        <v>179219.83000000002</v>
      </c>
      <c r="I24" s="15">
        <v>0</v>
      </c>
      <c r="J24" s="71">
        <v>0</v>
      </c>
      <c r="K24" s="71">
        <f t="shared" si="3"/>
        <v>2.5465851649641991E-11</v>
      </c>
      <c r="L24" s="6"/>
    </row>
    <row r="25" spans="1:13" s="13" customFormat="1" x14ac:dyDescent="0.25">
      <c r="A25" s="10" t="s">
        <v>22</v>
      </c>
      <c r="B25" s="11"/>
      <c r="C25" s="12"/>
      <c r="D25" s="12"/>
      <c r="E25" s="12"/>
      <c r="F25" s="12"/>
      <c r="G25" s="12"/>
      <c r="H25" s="12"/>
      <c r="I25" s="12"/>
      <c r="J25" s="70"/>
      <c r="K25" s="72">
        <f t="shared" si="3"/>
        <v>0</v>
      </c>
      <c r="L25" s="6"/>
    </row>
    <row r="26" spans="1:13" x14ac:dyDescent="0.25">
      <c r="A26" s="14"/>
      <c r="B26" s="14" t="s">
        <v>17</v>
      </c>
      <c r="C26" s="15">
        <v>38474480</v>
      </c>
      <c r="D26" s="15">
        <v>42491753.590000004</v>
      </c>
      <c r="E26" s="15">
        <v>9562674.9500000011</v>
      </c>
      <c r="F26" s="15">
        <v>7072427.2199999988</v>
      </c>
      <c r="G26" s="15">
        <v>25715907.120000005</v>
      </c>
      <c r="H26" s="15">
        <v>25715907.120000005</v>
      </c>
      <c r="I26" s="15">
        <v>0</v>
      </c>
      <c r="J26" s="15">
        <v>0</v>
      </c>
      <c r="K26" s="15">
        <f t="shared" si="3"/>
        <v>140744.29999999702</v>
      </c>
      <c r="L26" s="6"/>
    </row>
    <row r="27" spans="1:13" x14ac:dyDescent="0.25">
      <c r="A27" s="14"/>
      <c r="B27" s="14" t="s">
        <v>18</v>
      </c>
      <c r="C27" s="15">
        <v>3101104</v>
      </c>
      <c r="D27" s="15">
        <v>5429768.7699999996</v>
      </c>
      <c r="E27" s="15">
        <v>323282.46999999997</v>
      </c>
      <c r="F27" s="15">
        <v>220830.37</v>
      </c>
      <c r="G27" s="15">
        <v>4850655.93</v>
      </c>
      <c r="H27" s="15">
        <v>4850655.93</v>
      </c>
      <c r="I27" s="15">
        <v>0</v>
      </c>
      <c r="J27" s="15">
        <v>0</v>
      </c>
      <c r="K27" s="15">
        <f t="shared" si="3"/>
        <v>35000.000000000116</v>
      </c>
      <c r="L27" s="6"/>
    </row>
    <row r="28" spans="1:13" x14ac:dyDescent="0.25">
      <c r="A28" s="14"/>
      <c r="B28" s="14" t="s">
        <v>19</v>
      </c>
      <c r="C28" s="15">
        <v>11091170</v>
      </c>
      <c r="D28" s="15">
        <v>19250686.039999999</v>
      </c>
      <c r="E28" s="15">
        <v>3713365.0900000003</v>
      </c>
      <c r="F28" s="15">
        <v>9920911.6399999987</v>
      </c>
      <c r="G28" s="15">
        <v>5473230.0100000007</v>
      </c>
      <c r="H28" s="15">
        <v>5473230.0100000007</v>
      </c>
      <c r="I28" s="15">
        <v>0</v>
      </c>
      <c r="J28" s="15">
        <v>0</v>
      </c>
      <c r="K28" s="15">
        <f t="shared" si="3"/>
        <v>143179.29999999888</v>
      </c>
      <c r="L28" s="6"/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516" right="0.70866141732283516" top="1.5354330708661401" bottom="0.74803149606299213" header="0.31496062992126012" footer="0.31496062992126012"/>
  <pageSetup scale="4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K32" sqref="K32"/>
    </sheetView>
  </sheetViews>
  <sheetFormatPr baseColWidth="10" defaultColWidth="9.140625" defaultRowHeight="12.75" x14ac:dyDescent="0.2"/>
  <cols>
    <col min="1" max="1" width="15.140625" style="21" customWidth="1"/>
    <col min="2" max="2" width="41.85546875" style="21" customWidth="1"/>
    <col min="3" max="3" width="0.140625" style="21" customWidth="1"/>
    <col min="4" max="4" width="15" style="21" customWidth="1"/>
    <col min="5" max="5" width="0.140625" style="21" customWidth="1"/>
    <col min="6" max="6" width="1.7109375" style="21" customWidth="1"/>
    <col min="7" max="256" width="9.140625" style="21"/>
    <col min="257" max="257" width="15.140625" style="21" customWidth="1"/>
    <col min="258" max="258" width="41.85546875" style="21" customWidth="1"/>
    <col min="259" max="259" width="0.140625" style="21" customWidth="1"/>
    <col min="260" max="260" width="15" style="21" customWidth="1"/>
    <col min="261" max="261" width="0.140625" style="21" customWidth="1"/>
    <col min="262" max="262" width="1.7109375" style="21" customWidth="1"/>
    <col min="263" max="512" width="9.140625" style="21"/>
    <col min="513" max="513" width="15.140625" style="21" customWidth="1"/>
    <col min="514" max="514" width="41.85546875" style="21" customWidth="1"/>
    <col min="515" max="515" width="0.140625" style="21" customWidth="1"/>
    <col min="516" max="516" width="15" style="21" customWidth="1"/>
    <col min="517" max="517" width="0.140625" style="21" customWidth="1"/>
    <col min="518" max="518" width="1.7109375" style="21" customWidth="1"/>
    <col min="519" max="768" width="9.140625" style="21"/>
    <col min="769" max="769" width="15.140625" style="21" customWidth="1"/>
    <col min="770" max="770" width="41.85546875" style="21" customWidth="1"/>
    <col min="771" max="771" width="0.140625" style="21" customWidth="1"/>
    <col min="772" max="772" width="15" style="21" customWidth="1"/>
    <col min="773" max="773" width="0.140625" style="21" customWidth="1"/>
    <col min="774" max="774" width="1.7109375" style="21" customWidth="1"/>
    <col min="775" max="1024" width="9.140625" style="21"/>
    <col min="1025" max="1025" width="15.140625" style="21" customWidth="1"/>
    <col min="1026" max="1026" width="41.85546875" style="21" customWidth="1"/>
    <col min="1027" max="1027" width="0.140625" style="21" customWidth="1"/>
    <col min="1028" max="1028" width="15" style="21" customWidth="1"/>
    <col min="1029" max="1029" width="0.140625" style="21" customWidth="1"/>
    <col min="1030" max="1030" width="1.7109375" style="21" customWidth="1"/>
    <col min="1031" max="1280" width="9.140625" style="21"/>
    <col min="1281" max="1281" width="15.140625" style="21" customWidth="1"/>
    <col min="1282" max="1282" width="41.85546875" style="21" customWidth="1"/>
    <col min="1283" max="1283" width="0.140625" style="21" customWidth="1"/>
    <col min="1284" max="1284" width="15" style="21" customWidth="1"/>
    <col min="1285" max="1285" width="0.140625" style="21" customWidth="1"/>
    <col min="1286" max="1286" width="1.7109375" style="21" customWidth="1"/>
    <col min="1287" max="1536" width="9.140625" style="21"/>
    <col min="1537" max="1537" width="15.140625" style="21" customWidth="1"/>
    <col min="1538" max="1538" width="41.85546875" style="21" customWidth="1"/>
    <col min="1539" max="1539" width="0.140625" style="21" customWidth="1"/>
    <col min="1540" max="1540" width="15" style="21" customWidth="1"/>
    <col min="1541" max="1541" width="0.140625" style="21" customWidth="1"/>
    <col min="1542" max="1542" width="1.7109375" style="21" customWidth="1"/>
    <col min="1543" max="1792" width="9.140625" style="21"/>
    <col min="1793" max="1793" width="15.140625" style="21" customWidth="1"/>
    <col min="1794" max="1794" width="41.85546875" style="21" customWidth="1"/>
    <col min="1795" max="1795" width="0.140625" style="21" customWidth="1"/>
    <col min="1796" max="1796" width="15" style="21" customWidth="1"/>
    <col min="1797" max="1797" width="0.140625" style="21" customWidth="1"/>
    <col min="1798" max="1798" width="1.7109375" style="21" customWidth="1"/>
    <col min="1799" max="2048" width="9.140625" style="21"/>
    <col min="2049" max="2049" width="15.140625" style="21" customWidth="1"/>
    <col min="2050" max="2050" width="41.85546875" style="21" customWidth="1"/>
    <col min="2051" max="2051" width="0.140625" style="21" customWidth="1"/>
    <col min="2052" max="2052" width="15" style="21" customWidth="1"/>
    <col min="2053" max="2053" width="0.140625" style="21" customWidth="1"/>
    <col min="2054" max="2054" width="1.7109375" style="21" customWidth="1"/>
    <col min="2055" max="2304" width="9.140625" style="21"/>
    <col min="2305" max="2305" width="15.140625" style="21" customWidth="1"/>
    <col min="2306" max="2306" width="41.85546875" style="21" customWidth="1"/>
    <col min="2307" max="2307" width="0.140625" style="21" customWidth="1"/>
    <col min="2308" max="2308" width="15" style="21" customWidth="1"/>
    <col min="2309" max="2309" width="0.140625" style="21" customWidth="1"/>
    <col min="2310" max="2310" width="1.7109375" style="21" customWidth="1"/>
    <col min="2311" max="2560" width="9.140625" style="21"/>
    <col min="2561" max="2561" width="15.140625" style="21" customWidth="1"/>
    <col min="2562" max="2562" width="41.85546875" style="21" customWidth="1"/>
    <col min="2563" max="2563" width="0.140625" style="21" customWidth="1"/>
    <col min="2564" max="2564" width="15" style="21" customWidth="1"/>
    <col min="2565" max="2565" width="0.140625" style="21" customWidth="1"/>
    <col min="2566" max="2566" width="1.7109375" style="21" customWidth="1"/>
    <col min="2567" max="2816" width="9.140625" style="21"/>
    <col min="2817" max="2817" width="15.140625" style="21" customWidth="1"/>
    <col min="2818" max="2818" width="41.85546875" style="21" customWidth="1"/>
    <col min="2819" max="2819" width="0.140625" style="21" customWidth="1"/>
    <col min="2820" max="2820" width="15" style="21" customWidth="1"/>
    <col min="2821" max="2821" width="0.140625" style="21" customWidth="1"/>
    <col min="2822" max="2822" width="1.7109375" style="21" customWidth="1"/>
    <col min="2823" max="3072" width="9.140625" style="21"/>
    <col min="3073" max="3073" width="15.140625" style="21" customWidth="1"/>
    <col min="3074" max="3074" width="41.85546875" style="21" customWidth="1"/>
    <col min="3075" max="3075" width="0.140625" style="21" customWidth="1"/>
    <col min="3076" max="3076" width="15" style="21" customWidth="1"/>
    <col min="3077" max="3077" width="0.140625" style="21" customWidth="1"/>
    <col min="3078" max="3078" width="1.7109375" style="21" customWidth="1"/>
    <col min="3079" max="3328" width="9.140625" style="21"/>
    <col min="3329" max="3329" width="15.140625" style="21" customWidth="1"/>
    <col min="3330" max="3330" width="41.85546875" style="21" customWidth="1"/>
    <col min="3331" max="3331" width="0.140625" style="21" customWidth="1"/>
    <col min="3332" max="3332" width="15" style="21" customWidth="1"/>
    <col min="3333" max="3333" width="0.140625" style="21" customWidth="1"/>
    <col min="3334" max="3334" width="1.7109375" style="21" customWidth="1"/>
    <col min="3335" max="3584" width="9.140625" style="21"/>
    <col min="3585" max="3585" width="15.140625" style="21" customWidth="1"/>
    <col min="3586" max="3586" width="41.85546875" style="21" customWidth="1"/>
    <col min="3587" max="3587" width="0.140625" style="21" customWidth="1"/>
    <col min="3588" max="3588" width="15" style="21" customWidth="1"/>
    <col min="3589" max="3589" width="0.140625" style="21" customWidth="1"/>
    <col min="3590" max="3590" width="1.7109375" style="21" customWidth="1"/>
    <col min="3591" max="3840" width="9.140625" style="21"/>
    <col min="3841" max="3841" width="15.140625" style="21" customWidth="1"/>
    <col min="3842" max="3842" width="41.85546875" style="21" customWidth="1"/>
    <col min="3843" max="3843" width="0.140625" style="21" customWidth="1"/>
    <col min="3844" max="3844" width="15" style="21" customWidth="1"/>
    <col min="3845" max="3845" width="0.140625" style="21" customWidth="1"/>
    <col min="3846" max="3846" width="1.7109375" style="21" customWidth="1"/>
    <col min="3847" max="4096" width="9.140625" style="21"/>
    <col min="4097" max="4097" width="15.140625" style="21" customWidth="1"/>
    <col min="4098" max="4098" width="41.85546875" style="21" customWidth="1"/>
    <col min="4099" max="4099" width="0.140625" style="21" customWidth="1"/>
    <col min="4100" max="4100" width="15" style="21" customWidth="1"/>
    <col min="4101" max="4101" width="0.140625" style="21" customWidth="1"/>
    <col min="4102" max="4102" width="1.7109375" style="21" customWidth="1"/>
    <col min="4103" max="4352" width="9.140625" style="21"/>
    <col min="4353" max="4353" width="15.140625" style="21" customWidth="1"/>
    <col min="4354" max="4354" width="41.85546875" style="21" customWidth="1"/>
    <col min="4355" max="4355" width="0.140625" style="21" customWidth="1"/>
    <col min="4356" max="4356" width="15" style="21" customWidth="1"/>
    <col min="4357" max="4357" width="0.140625" style="21" customWidth="1"/>
    <col min="4358" max="4358" width="1.7109375" style="21" customWidth="1"/>
    <col min="4359" max="4608" width="9.140625" style="21"/>
    <col min="4609" max="4609" width="15.140625" style="21" customWidth="1"/>
    <col min="4610" max="4610" width="41.85546875" style="21" customWidth="1"/>
    <col min="4611" max="4611" width="0.140625" style="21" customWidth="1"/>
    <col min="4612" max="4612" width="15" style="21" customWidth="1"/>
    <col min="4613" max="4613" width="0.140625" style="21" customWidth="1"/>
    <col min="4614" max="4614" width="1.7109375" style="21" customWidth="1"/>
    <col min="4615" max="4864" width="9.140625" style="21"/>
    <col min="4865" max="4865" width="15.140625" style="21" customWidth="1"/>
    <col min="4866" max="4866" width="41.85546875" style="21" customWidth="1"/>
    <col min="4867" max="4867" width="0.140625" style="21" customWidth="1"/>
    <col min="4868" max="4868" width="15" style="21" customWidth="1"/>
    <col min="4869" max="4869" width="0.140625" style="21" customWidth="1"/>
    <col min="4870" max="4870" width="1.7109375" style="21" customWidth="1"/>
    <col min="4871" max="5120" width="9.140625" style="21"/>
    <col min="5121" max="5121" width="15.140625" style="21" customWidth="1"/>
    <col min="5122" max="5122" width="41.85546875" style="21" customWidth="1"/>
    <col min="5123" max="5123" width="0.140625" style="21" customWidth="1"/>
    <col min="5124" max="5124" width="15" style="21" customWidth="1"/>
    <col min="5125" max="5125" width="0.140625" style="21" customWidth="1"/>
    <col min="5126" max="5126" width="1.7109375" style="21" customWidth="1"/>
    <col min="5127" max="5376" width="9.140625" style="21"/>
    <col min="5377" max="5377" width="15.140625" style="21" customWidth="1"/>
    <col min="5378" max="5378" width="41.85546875" style="21" customWidth="1"/>
    <col min="5379" max="5379" width="0.140625" style="21" customWidth="1"/>
    <col min="5380" max="5380" width="15" style="21" customWidth="1"/>
    <col min="5381" max="5381" width="0.140625" style="21" customWidth="1"/>
    <col min="5382" max="5382" width="1.7109375" style="21" customWidth="1"/>
    <col min="5383" max="5632" width="9.140625" style="21"/>
    <col min="5633" max="5633" width="15.140625" style="21" customWidth="1"/>
    <col min="5634" max="5634" width="41.85546875" style="21" customWidth="1"/>
    <col min="5635" max="5635" width="0.140625" style="21" customWidth="1"/>
    <col min="5636" max="5636" width="15" style="21" customWidth="1"/>
    <col min="5637" max="5637" width="0.140625" style="21" customWidth="1"/>
    <col min="5638" max="5638" width="1.7109375" style="21" customWidth="1"/>
    <col min="5639" max="5888" width="9.140625" style="21"/>
    <col min="5889" max="5889" width="15.140625" style="21" customWidth="1"/>
    <col min="5890" max="5890" width="41.85546875" style="21" customWidth="1"/>
    <col min="5891" max="5891" width="0.140625" style="21" customWidth="1"/>
    <col min="5892" max="5892" width="15" style="21" customWidth="1"/>
    <col min="5893" max="5893" width="0.140625" style="21" customWidth="1"/>
    <col min="5894" max="5894" width="1.7109375" style="21" customWidth="1"/>
    <col min="5895" max="6144" width="9.140625" style="21"/>
    <col min="6145" max="6145" width="15.140625" style="21" customWidth="1"/>
    <col min="6146" max="6146" width="41.85546875" style="21" customWidth="1"/>
    <col min="6147" max="6147" width="0.140625" style="21" customWidth="1"/>
    <col min="6148" max="6148" width="15" style="21" customWidth="1"/>
    <col min="6149" max="6149" width="0.140625" style="21" customWidth="1"/>
    <col min="6150" max="6150" width="1.7109375" style="21" customWidth="1"/>
    <col min="6151" max="6400" width="9.140625" style="21"/>
    <col min="6401" max="6401" width="15.140625" style="21" customWidth="1"/>
    <col min="6402" max="6402" width="41.85546875" style="21" customWidth="1"/>
    <col min="6403" max="6403" width="0.140625" style="21" customWidth="1"/>
    <col min="6404" max="6404" width="15" style="21" customWidth="1"/>
    <col min="6405" max="6405" width="0.140625" style="21" customWidth="1"/>
    <col min="6406" max="6406" width="1.7109375" style="21" customWidth="1"/>
    <col min="6407" max="6656" width="9.140625" style="21"/>
    <col min="6657" max="6657" width="15.140625" style="21" customWidth="1"/>
    <col min="6658" max="6658" width="41.85546875" style="21" customWidth="1"/>
    <col min="6659" max="6659" width="0.140625" style="21" customWidth="1"/>
    <col min="6660" max="6660" width="15" style="21" customWidth="1"/>
    <col min="6661" max="6661" width="0.140625" style="21" customWidth="1"/>
    <col min="6662" max="6662" width="1.7109375" style="21" customWidth="1"/>
    <col min="6663" max="6912" width="9.140625" style="21"/>
    <col min="6913" max="6913" width="15.140625" style="21" customWidth="1"/>
    <col min="6914" max="6914" width="41.85546875" style="21" customWidth="1"/>
    <col min="6915" max="6915" width="0.140625" style="21" customWidth="1"/>
    <col min="6916" max="6916" width="15" style="21" customWidth="1"/>
    <col min="6917" max="6917" width="0.140625" style="21" customWidth="1"/>
    <col min="6918" max="6918" width="1.7109375" style="21" customWidth="1"/>
    <col min="6919" max="7168" width="9.140625" style="21"/>
    <col min="7169" max="7169" width="15.140625" style="21" customWidth="1"/>
    <col min="7170" max="7170" width="41.85546875" style="21" customWidth="1"/>
    <col min="7171" max="7171" width="0.140625" style="21" customWidth="1"/>
    <col min="7172" max="7172" width="15" style="21" customWidth="1"/>
    <col min="7173" max="7173" width="0.140625" style="21" customWidth="1"/>
    <col min="7174" max="7174" width="1.7109375" style="21" customWidth="1"/>
    <col min="7175" max="7424" width="9.140625" style="21"/>
    <col min="7425" max="7425" width="15.140625" style="21" customWidth="1"/>
    <col min="7426" max="7426" width="41.85546875" style="21" customWidth="1"/>
    <col min="7427" max="7427" width="0.140625" style="21" customWidth="1"/>
    <col min="7428" max="7428" width="15" style="21" customWidth="1"/>
    <col min="7429" max="7429" width="0.140625" style="21" customWidth="1"/>
    <col min="7430" max="7430" width="1.7109375" style="21" customWidth="1"/>
    <col min="7431" max="7680" width="9.140625" style="21"/>
    <col min="7681" max="7681" width="15.140625" style="21" customWidth="1"/>
    <col min="7682" max="7682" width="41.85546875" style="21" customWidth="1"/>
    <col min="7683" max="7683" width="0.140625" style="21" customWidth="1"/>
    <col min="7684" max="7684" width="15" style="21" customWidth="1"/>
    <col min="7685" max="7685" width="0.140625" style="21" customWidth="1"/>
    <col min="7686" max="7686" width="1.7109375" style="21" customWidth="1"/>
    <col min="7687" max="7936" width="9.140625" style="21"/>
    <col min="7937" max="7937" width="15.140625" style="21" customWidth="1"/>
    <col min="7938" max="7938" width="41.85546875" style="21" customWidth="1"/>
    <col min="7939" max="7939" width="0.140625" style="21" customWidth="1"/>
    <col min="7940" max="7940" width="15" style="21" customWidth="1"/>
    <col min="7941" max="7941" width="0.140625" style="21" customWidth="1"/>
    <col min="7942" max="7942" width="1.7109375" style="21" customWidth="1"/>
    <col min="7943" max="8192" width="9.140625" style="21"/>
    <col min="8193" max="8193" width="15.140625" style="21" customWidth="1"/>
    <col min="8194" max="8194" width="41.85546875" style="21" customWidth="1"/>
    <col min="8195" max="8195" width="0.140625" style="21" customWidth="1"/>
    <col min="8196" max="8196" width="15" style="21" customWidth="1"/>
    <col min="8197" max="8197" width="0.140625" style="21" customWidth="1"/>
    <col min="8198" max="8198" width="1.7109375" style="21" customWidth="1"/>
    <col min="8199" max="8448" width="9.140625" style="21"/>
    <col min="8449" max="8449" width="15.140625" style="21" customWidth="1"/>
    <col min="8450" max="8450" width="41.85546875" style="21" customWidth="1"/>
    <col min="8451" max="8451" width="0.140625" style="21" customWidth="1"/>
    <col min="8452" max="8452" width="15" style="21" customWidth="1"/>
    <col min="8453" max="8453" width="0.140625" style="21" customWidth="1"/>
    <col min="8454" max="8454" width="1.7109375" style="21" customWidth="1"/>
    <col min="8455" max="8704" width="9.140625" style="21"/>
    <col min="8705" max="8705" width="15.140625" style="21" customWidth="1"/>
    <col min="8706" max="8706" width="41.85546875" style="21" customWidth="1"/>
    <col min="8707" max="8707" width="0.140625" style="21" customWidth="1"/>
    <col min="8708" max="8708" width="15" style="21" customWidth="1"/>
    <col min="8709" max="8709" width="0.140625" style="21" customWidth="1"/>
    <col min="8710" max="8710" width="1.7109375" style="21" customWidth="1"/>
    <col min="8711" max="8960" width="9.140625" style="21"/>
    <col min="8961" max="8961" width="15.140625" style="21" customWidth="1"/>
    <col min="8962" max="8962" width="41.85546875" style="21" customWidth="1"/>
    <col min="8963" max="8963" width="0.140625" style="21" customWidth="1"/>
    <col min="8964" max="8964" width="15" style="21" customWidth="1"/>
    <col min="8965" max="8965" width="0.140625" style="21" customWidth="1"/>
    <col min="8966" max="8966" width="1.7109375" style="21" customWidth="1"/>
    <col min="8967" max="9216" width="9.140625" style="21"/>
    <col min="9217" max="9217" width="15.140625" style="21" customWidth="1"/>
    <col min="9218" max="9218" width="41.85546875" style="21" customWidth="1"/>
    <col min="9219" max="9219" width="0.140625" style="21" customWidth="1"/>
    <col min="9220" max="9220" width="15" style="21" customWidth="1"/>
    <col min="9221" max="9221" width="0.140625" style="21" customWidth="1"/>
    <col min="9222" max="9222" width="1.7109375" style="21" customWidth="1"/>
    <col min="9223" max="9472" width="9.140625" style="21"/>
    <col min="9473" max="9473" width="15.140625" style="21" customWidth="1"/>
    <col min="9474" max="9474" width="41.85546875" style="21" customWidth="1"/>
    <col min="9475" max="9475" width="0.140625" style="21" customWidth="1"/>
    <col min="9476" max="9476" width="15" style="21" customWidth="1"/>
    <col min="9477" max="9477" width="0.140625" style="21" customWidth="1"/>
    <col min="9478" max="9478" width="1.7109375" style="21" customWidth="1"/>
    <col min="9479" max="9728" width="9.140625" style="21"/>
    <col min="9729" max="9729" width="15.140625" style="21" customWidth="1"/>
    <col min="9730" max="9730" width="41.85546875" style="21" customWidth="1"/>
    <col min="9731" max="9731" width="0.140625" style="21" customWidth="1"/>
    <col min="9732" max="9732" width="15" style="21" customWidth="1"/>
    <col min="9733" max="9733" width="0.140625" style="21" customWidth="1"/>
    <col min="9734" max="9734" width="1.7109375" style="21" customWidth="1"/>
    <col min="9735" max="9984" width="9.140625" style="21"/>
    <col min="9985" max="9985" width="15.140625" style="21" customWidth="1"/>
    <col min="9986" max="9986" width="41.85546875" style="21" customWidth="1"/>
    <col min="9987" max="9987" width="0.140625" style="21" customWidth="1"/>
    <col min="9988" max="9988" width="15" style="21" customWidth="1"/>
    <col min="9989" max="9989" width="0.140625" style="21" customWidth="1"/>
    <col min="9990" max="9990" width="1.7109375" style="21" customWidth="1"/>
    <col min="9991" max="10240" width="9.140625" style="21"/>
    <col min="10241" max="10241" width="15.140625" style="21" customWidth="1"/>
    <col min="10242" max="10242" width="41.85546875" style="21" customWidth="1"/>
    <col min="10243" max="10243" width="0.140625" style="21" customWidth="1"/>
    <col min="10244" max="10244" width="15" style="21" customWidth="1"/>
    <col min="10245" max="10245" width="0.140625" style="21" customWidth="1"/>
    <col min="10246" max="10246" width="1.7109375" style="21" customWidth="1"/>
    <col min="10247" max="10496" width="9.140625" style="21"/>
    <col min="10497" max="10497" width="15.140625" style="21" customWidth="1"/>
    <col min="10498" max="10498" width="41.85546875" style="21" customWidth="1"/>
    <col min="10499" max="10499" width="0.140625" style="21" customWidth="1"/>
    <col min="10500" max="10500" width="15" style="21" customWidth="1"/>
    <col min="10501" max="10501" width="0.140625" style="21" customWidth="1"/>
    <col min="10502" max="10502" width="1.7109375" style="21" customWidth="1"/>
    <col min="10503" max="10752" width="9.140625" style="21"/>
    <col min="10753" max="10753" width="15.140625" style="21" customWidth="1"/>
    <col min="10754" max="10754" width="41.85546875" style="21" customWidth="1"/>
    <col min="10755" max="10755" width="0.140625" style="21" customWidth="1"/>
    <col min="10756" max="10756" width="15" style="21" customWidth="1"/>
    <col min="10757" max="10757" width="0.140625" style="21" customWidth="1"/>
    <col min="10758" max="10758" width="1.7109375" style="21" customWidth="1"/>
    <col min="10759" max="11008" width="9.140625" style="21"/>
    <col min="11009" max="11009" width="15.140625" style="21" customWidth="1"/>
    <col min="11010" max="11010" width="41.85546875" style="21" customWidth="1"/>
    <col min="11011" max="11011" width="0.140625" style="21" customWidth="1"/>
    <col min="11012" max="11012" width="15" style="21" customWidth="1"/>
    <col min="11013" max="11013" width="0.140625" style="21" customWidth="1"/>
    <col min="11014" max="11014" width="1.7109375" style="21" customWidth="1"/>
    <col min="11015" max="11264" width="9.140625" style="21"/>
    <col min="11265" max="11265" width="15.140625" style="21" customWidth="1"/>
    <col min="11266" max="11266" width="41.85546875" style="21" customWidth="1"/>
    <col min="11267" max="11267" width="0.140625" style="21" customWidth="1"/>
    <col min="11268" max="11268" width="15" style="21" customWidth="1"/>
    <col min="11269" max="11269" width="0.140625" style="21" customWidth="1"/>
    <col min="11270" max="11270" width="1.7109375" style="21" customWidth="1"/>
    <col min="11271" max="11520" width="9.140625" style="21"/>
    <col min="11521" max="11521" width="15.140625" style="21" customWidth="1"/>
    <col min="11522" max="11522" width="41.85546875" style="21" customWidth="1"/>
    <col min="11523" max="11523" width="0.140625" style="21" customWidth="1"/>
    <col min="11524" max="11524" width="15" style="21" customWidth="1"/>
    <col min="11525" max="11525" width="0.140625" style="21" customWidth="1"/>
    <col min="11526" max="11526" width="1.7109375" style="21" customWidth="1"/>
    <col min="11527" max="11776" width="9.140625" style="21"/>
    <col min="11777" max="11777" width="15.140625" style="21" customWidth="1"/>
    <col min="11778" max="11778" width="41.85546875" style="21" customWidth="1"/>
    <col min="11779" max="11779" width="0.140625" style="21" customWidth="1"/>
    <col min="11780" max="11780" width="15" style="21" customWidth="1"/>
    <col min="11781" max="11781" width="0.140625" style="21" customWidth="1"/>
    <col min="11782" max="11782" width="1.7109375" style="21" customWidth="1"/>
    <col min="11783" max="12032" width="9.140625" style="21"/>
    <col min="12033" max="12033" width="15.140625" style="21" customWidth="1"/>
    <col min="12034" max="12034" width="41.85546875" style="21" customWidth="1"/>
    <col min="12035" max="12035" width="0.140625" style="21" customWidth="1"/>
    <col min="12036" max="12036" width="15" style="21" customWidth="1"/>
    <col min="12037" max="12037" width="0.140625" style="21" customWidth="1"/>
    <col min="12038" max="12038" width="1.7109375" style="21" customWidth="1"/>
    <col min="12039" max="12288" width="9.140625" style="21"/>
    <col min="12289" max="12289" width="15.140625" style="21" customWidth="1"/>
    <col min="12290" max="12290" width="41.85546875" style="21" customWidth="1"/>
    <col min="12291" max="12291" width="0.140625" style="21" customWidth="1"/>
    <col min="12292" max="12292" width="15" style="21" customWidth="1"/>
    <col min="12293" max="12293" width="0.140625" style="21" customWidth="1"/>
    <col min="12294" max="12294" width="1.7109375" style="21" customWidth="1"/>
    <col min="12295" max="12544" width="9.140625" style="21"/>
    <col min="12545" max="12545" width="15.140625" style="21" customWidth="1"/>
    <col min="12546" max="12546" width="41.85546875" style="21" customWidth="1"/>
    <col min="12547" max="12547" width="0.140625" style="21" customWidth="1"/>
    <col min="12548" max="12548" width="15" style="21" customWidth="1"/>
    <col min="12549" max="12549" width="0.140625" style="21" customWidth="1"/>
    <col min="12550" max="12550" width="1.7109375" style="21" customWidth="1"/>
    <col min="12551" max="12800" width="9.140625" style="21"/>
    <col min="12801" max="12801" width="15.140625" style="21" customWidth="1"/>
    <col min="12802" max="12802" width="41.85546875" style="21" customWidth="1"/>
    <col min="12803" max="12803" width="0.140625" style="21" customWidth="1"/>
    <col min="12804" max="12804" width="15" style="21" customWidth="1"/>
    <col min="12805" max="12805" width="0.140625" style="21" customWidth="1"/>
    <col min="12806" max="12806" width="1.7109375" style="21" customWidth="1"/>
    <col min="12807" max="13056" width="9.140625" style="21"/>
    <col min="13057" max="13057" width="15.140625" style="21" customWidth="1"/>
    <col min="13058" max="13058" width="41.85546875" style="21" customWidth="1"/>
    <col min="13059" max="13059" width="0.140625" style="21" customWidth="1"/>
    <col min="13060" max="13060" width="15" style="21" customWidth="1"/>
    <col min="13061" max="13061" width="0.140625" style="21" customWidth="1"/>
    <col min="13062" max="13062" width="1.7109375" style="21" customWidth="1"/>
    <col min="13063" max="13312" width="9.140625" style="21"/>
    <col min="13313" max="13313" width="15.140625" style="21" customWidth="1"/>
    <col min="13314" max="13314" width="41.85546875" style="21" customWidth="1"/>
    <col min="13315" max="13315" width="0.140625" style="21" customWidth="1"/>
    <col min="13316" max="13316" width="15" style="21" customWidth="1"/>
    <col min="13317" max="13317" width="0.140625" style="21" customWidth="1"/>
    <col min="13318" max="13318" width="1.7109375" style="21" customWidth="1"/>
    <col min="13319" max="13568" width="9.140625" style="21"/>
    <col min="13569" max="13569" width="15.140625" style="21" customWidth="1"/>
    <col min="13570" max="13570" width="41.85546875" style="21" customWidth="1"/>
    <col min="13571" max="13571" width="0.140625" style="21" customWidth="1"/>
    <col min="13572" max="13572" width="15" style="21" customWidth="1"/>
    <col min="13573" max="13573" width="0.140625" style="21" customWidth="1"/>
    <col min="13574" max="13574" width="1.7109375" style="21" customWidth="1"/>
    <col min="13575" max="13824" width="9.140625" style="21"/>
    <col min="13825" max="13825" width="15.140625" style="21" customWidth="1"/>
    <col min="13826" max="13826" width="41.85546875" style="21" customWidth="1"/>
    <col min="13827" max="13827" width="0.140625" style="21" customWidth="1"/>
    <col min="13828" max="13828" width="15" style="21" customWidth="1"/>
    <col min="13829" max="13829" width="0.140625" style="21" customWidth="1"/>
    <col min="13830" max="13830" width="1.7109375" style="21" customWidth="1"/>
    <col min="13831" max="14080" width="9.140625" style="21"/>
    <col min="14081" max="14081" width="15.140625" style="21" customWidth="1"/>
    <col min="14082" max="14082" width="41.85546875" style="21" customWidth="1"/>
    <col min="14083" max="14083" width="0.140625" style="21" customWidth="1"/>
    <col min="14084" max="14084" width="15" style="21" customWidth="1"/>
    <col min="14085" max="14085" width="0.140625" style="21" customWidth="1"/>
    <col min="14086" max="14086" width="1.7109375" style="21" customWidth="1"/>
    <col min="14087" max="14336" width="9.140625" style="21"/>
    <col min="14337" max="14337" width="15.140625" style="21" customWidth="1"/>
    <col min="14338" max="14338" width="41.85546875" style="21" customWidth="1"/>
    <col min="14339" max="14339" width="0.140625" style="21" customWidth="1"/>
    <col min="14340" max="14340" width="15" style="21" customWidth="1"/>
    <col min="14341" max="14341" width="0.140625" style="21" customWidth="1"/>
    <col min="14342" max="14342" width="1.7109375" style="21" customWidth="1"/>
    <col min="14343" max="14592" width="9.140625" style="21"/>
    <col min="14593" max="14593" width="15.140625" style="21" customWidth="1"/>
    <col min="14594" max="14594" width="41.85546875" style="21" customWidth="1"/>
    <col min="14595" max="14595" width="0.140625" style="21" customWidth="1"/>
    <col min="14596" max="14596" width="15" style="21" customWidth="1"/>
    <col min="14597" max="14597" width="0.140625" style="21" customWidth="1"/>
    <col min="14598" max="14598" width="1.7109375" style="21" customWidth="1"/>
    <col min="14599" max="14848" width="9.140625" style="21"/>
    <col min="14849" max="14849" width="15.140625" style="21" customWidth="1"/>
    <col min="14850" max="14850" width="41.85546875" style="21" customWidth="1"/>
    <col min="14851" max="14851" width="0.140625" style="21" customWidth="1"/>
    <col min="14852" max="14852" width="15" style="21" customWidth="1"/>
    <col min="14853" max="14853" width="0.140625" style="21" customWidth="1"/>
    <col min="14854" max="14854" width="1.7109375" style="21" customWidth="1"/>
    <col min="14855" max="15104" width="9.140625" style="21"/>
    <col min="15105" max="15105" width="15.140625" style="21" customWidth="1"/>
    <col min="15106" max="15106" width="41.85546875" style="21" customWidth="1"/>
    <col min="15107" max="15107" width="0.140625" style="21" customWidth="1"/>
    <col min="15108" max="15108" width="15" style="21" customWidth="1"/>
    <col min="15109" max="15109" width="0.140625" style="21" customWidth="1"/>
    <col min="15110" max="15110" width="1.7109375" style="21" customWidth="1"/>
    <col min="15111" max="15360" width="9.140625" style="21"/>
    <col min="15361" max="15361" width="15.140625" style="21" customWidth="1"/>
    <col min="15362" max="15362" width="41.85546875" style="21" customWidth="1"/>
    <col min="15363" max="15363" width="0.140625" style="21" customWidth="1"/>
    <col min="15364" max="15364" width="15" style="21" customWidth="1"/>
    <col min="15365" max="15365" width="0.140625" style="21" customWidth="1"/>
    <col min="15366" max="15366" width="1.7109375" style="21" customWidth="1"/>
    <col min="15367" max="15616" width="9.140625" style="21"/>
    <col min="15617" max="15617" width="15.140625" style="21" customWidth="1"/>
    <col min="15618" max="15618" width="41.85546875" style="21" customWidth="1"/>
    <col min="15619" max="15619" width="0.140625" style="21" customWidth="1"/>
    <col min="15620" max="15620" width="15" style="21" customWidth="1"/>
    <col min="15621" max="15621" width="0.140625" style="21" customWidth="1"/>
    <col min="15622" max="15622" width="1.7109375" style="21" customWidth="1"/>
    <col min="15623" max="15872" width="9.140625" style="21"/>
    <col min="15873" max="15873" width="15.140625" style="21" customWidth="1"/>
    <col min="15874" max="15874" width="41.85546875" style="21" customWidth="1"/>
    <col min="15875" max="15875" width="0.140625" style="21" customWidth="1"/>
    <col min="15876" max="15876" width="15" style="21" customWidth="1"/>
    <col min="15877" max="15877" width="0.140625" style="21" customWidth="1"/>
    <col min="15878" max="15878" width="1.7109375" style="21" customWidth="1"/>
    <col min="15879" max="16128" width="9.140625" style="21"/>
    <col min="16129" max="16129" width="15.140625" style="21" customWidth="1"/>
    <col min="16130" max="16130" width="41.85546875" style="21" customWidth="1"/>
    <col min="16131" max="16131" width="0.140625" style="21" customWidth="1"/>
    <col min="16132" max="16132" width="15" style="21" customWidth="1"/>
    <col min="16133" max="16133" width="0.140625" style="21" customWidth="1"/>
    <col min="16134" max="16134" width="1.7109375" style="21" customWidth="1"/>
    <col min="16135" max="16384" width="9.140625" style="21"/>
  </cols>
  <sheetData>
    <row r="1" spans="1:6" x14ac:dyDescent="0.2">
      <c r="A1" s="80"/>
      <c r="B1" s="80"/>
      <c r="C1" s="80"/>
    </row>
    <row r="10" spans="1:6" ht="15.75" customHeight="1" x14ac:dyDescent="0.2">
      <c r="A10" s="81" t="s">
        <v>84</v>
      </c>
      <c r="B10" s="81"/>
      <c r="C10" s="81"/>
      <c r="D10" s="81"/>
    </row>
    <row r="11" spans="1:6" ht="15.75" x14ac:dyDescent="0.2">
      <c r="A11" s="81" t="s">
        <v>85</v>
      </c>
      <c r="B11" s="81"/>
      <c r="C11" s="81"/>
      <c r="D11" s="81"/>
    </row>
    <row r="13" spans="1:6" ht="15" customHeight="1" x14ac:dyDescent="0.2">
      <c r="A13" s="57" t="s">
        <v>23</v>
      </c>
      <c r="B13" s="58" t="s">
        <v>24</v>
      </c>
      <c r="C13" s="79">
        <v>21491206.73</v>
      </c>
      <c r="D13" s="79"/>
      <c r="E13" s="59">
        <v>0</v>
      </c>
      <c r="F13" s="60"/>
    </row>
    <row r="14" spans="1:6" ht="15" customHeight="1" x14ac:dyDescent="0.2">
      <c r="A14" s="57" t="s">
        <v>25</v>
      </c>
      <c r="B14" s="58" t="s">
        <v>26</v>
      </c>
      <c r="C14" s="79">
        <v>17951203.489999998</v>
      </c>
      <c r="D14" s="79"/>
      <c r="E14" s="59">
        <v>0</v>
      </c>
      <c r="F14" s="60"/>
    </row>
    <row r="15" spans="1:6" ht="15" customHeight="1" x14ac:dyDescent="0.2">
      <c r="A15" s="57" t="s">
        <v>27</v>
      </c>
      <c r="B15" s="58" t="s">
        <v>28</v>
      </c>
      <c r="C15" s="79">
        <v>536923.79</v>
      </c>
      <c r="D15" s="79"/>
      <c r="E15" s="59">
        <v>0</v>
      </c>
      <c r="F15" s="60"/>
    </row>
    <row r="16" spans="1:6" ht="15" customHeight="1" x14ac:dyDescent="0.2">
      <c r="A16" s="57" t="s">
        <v>29</v>
      </c>
      <c r="B16" s="58" t="s">
        <v>30</v>
      </c>
      <c r="C16" s="79">
        <v>5723737.5899999999</v>
      </c>
      <c r="D16" s="79"/>
      <c r="E16" s="59">
        <v>0</v>
      </c>
      <c r="F16" s="60"/>
    </row>
    <row r="17" spans="1:6" ht="15" customHeight="1" x14ac:dyDescent="0.2">
      <c r="A17" s="57" t="s">
        <v>31</v>
      </c>
      <c r="B17" s="58" t="s">
        <v>32</v>
      </c>
      <c r="C17" s="79">
        <v>83192828.950000003</v>
      </c>
      <c r="D17" s="79"/>
      <c r="E17" s="59">
        <v>0</v>
      </c>
      <c r="F17" s="60"/>
    </row>
    <row r="18" spans="1:6" ht="15" customHeight="1" x14ac:dyDescent="0.2">
      <c r="A18" s="57" t="s">
        <v>33</v>
      </c>
      <c r="B18" s="58" t="s">
        <v>34</v>
      </c>
      <c r="C18" s="79">
        <v>318540</v>
      </c>
      <c r="D18" s="79"/>
      <c r="E18" s="59">
        <v>0</v>
      </c>
      <c r="F18" s="60"/>
    </row>
    <row r="19" spans="1:6" ht="15" customHeight="1" x14ac:dyDescent="0.2">
      <c r="A19" s="57" t="s">
        <v>35</v>
      </c>
      <c r="B19" s="58" t="s">
        <v>36</v>
      </c>
      <c r="C19" s="79">
        <v>140677.45000000001</v>
      </c>
      <c r="D19" s="79"/>
      <c r="E19" s="59">
        <v>0</v>
      </c>
      <c r="F19" s="60"/>
    </row>
    <row r="20" spans="1:6" ht="15" customHeight="1" x14ac:dyDescent="0.2">
      <c r="A20" s="57" t="s">
        <v>37</v>
      </c>
      <c r="B20" s="58" t="s">
        <v>38</v>
      </c>
      <c r="C20" s="79">
        <v>7886.12</v>
      </c>
      <c r="D20" s="79"/>
      <c r="E20" s="59">
        <v>0</v>
      </c>
      <c r="F20" s="60"/>
    </row>
    <row r="21" spans="1:6" ht="15" customHeight="1" x14ac:dyDescent="0.2">
      <c r="A21" s="57" t="s">
        <v>86</v>
      </c>
      <c r="B21" s="58" t="s">
        <v>87</v>
      </c>
      <c r="C21" s="79">
        <v>1150.02</v>
      </c>
      <c r="D21" s="79"/>
      <c r="E21" s="59">
        <v>0</v>
      </c>
      <c r="F21" s="60"/>
    </row>
    <row r="22" spans="1:6" ht="15" customHeight="1" x14ac:dyDescent="0.2">
      <c r="A22" s="57" t="s">
        <v>39</v>
      </c>
      <c r="B22" s="58" t="s">
        <v>40</v>
      </c>
      <c r="C22" s="79">
        <v>279550.19</v>
      </c>
      <c r="D22" s="79"/>
      <c r="E22" s="59">
        <v>0</v>
      </c>
      <c r="F22" s="60"/>
    </row>
    <row r="23" spans="1:6" ht="15" customHeight="1" x14ac:dyDescent="0.2">
      <c r="A23" s="57" t="s">
        <v>88</v>
      </c>
      <c r="B23" s="58" t="s">
        <v>89</v>
      </c>
      <c r="C23" s="79">
        <v>5752.44</v>
      </c>
      <c r="D23" s="79"/>
      <c r="E23" s="59">
        <v>0</v>
      </c>
      <c r="F23" s="60"/>
    </row>
    <row r="24" spans="1:6" ht="15" customHeight="1" x14ac:dyDescent="0.2">
      <c r="A24" s="57" t="s">
        <v>90</v>
      </c>
      <c r="B24" s="58" t="s">
        <v>91</v>
      </c>
      <c r="C24" s="79">
        <v>12644</v>
      </c>
      <c r="D24" s="79"/>
      <c r="E24" s="59">
        <v>0</v>
      </c>
      <c r="F24" s="60"/>
    </row>
    <row r="25" spans="1:6" ht="15" customHeight="1" x14ac:dyDescent="0.2">
      <c r="A25" s="57" t="s">
        <v>41</v>
      </c>
      <c r="B25" s="58" t="s">
        <v>42</v>
      </c>
      <c r="C25" s="79">
        <v>3318612.99</v>
      </c>
      <c r="D25" s="79"/>
      <c r="E25" s="59">
        <v>0</v>
      </c>
      <c r="F25" s="60"/>
    </row>
    <row r="26" spans="1:6" ht="15" customHeight="1" x14ac:dyDescent="0.2">
      <c r="A26" s="57" t="s">
        <v>43</v>
      </c>
      <c r="B26" s="58" t="s">
        <v>44</v>
      </c>
      <c r="C26" s="79">
        <v>9601061.9299999997</v>
      </c>
      <c r="D26" s="79"/>
      <c r="E26" s="59">
        <v>0</v>
      </c>
      <c r="F26" s="60"/>
    </row>
    <row r="27" spans="1:6" ht="15" customHeight="1" x14ac:dyDescent="0.2">
      <c r="A27" s="57" t="s">
        <v>45</v>
      </c>
      <c r="B27" s="58" t="s">
        <v>46</v>
      </c>
      <c r="C27" s="79">
        <v>10176082.1</v>
      </c>
      <c r="D27" s="79"/>
      <c r="E27" s="59">
        <v>0</v>
      </c>
      <c r="F27" s="60"/>
    </row>
    <row r="28" spans="1:6" ht="15" customHeight="1" x14ac:dyDescent="0.2">
      <c r="A28" s="57" t="s">
        <v>47</v>
      </c>
      <c r="B28" s="58" t="s">
        <v>48</v>
      </c>
      <c r="C28" s="79">
        <v>2690867.37</v>
      </c>
      <c r="D28" s="79"/>
      <c r="E28" s="59">
        <v>0</v>
      </c>
      <c r="F28" s="60"/>
    </row>
    <row r="29" spans="1:6" ht="15" customHeight="1" x14ac:dyDescent="0.2">
      <c r="A29" s="57" t="s">
        <v>49</v>
      </c>
      <c r="B29" s="58" t="s">
        <v>50</v>
      </c>
      <c r="C29" s="79">
        <v>2231980.0299999998</v>
      </c>
      <c r="D29" s="79"/>
      <c r="E29" s="59">
        <v>0</v>
      </c>
      <c r="F29" s="60"/>
    </row>
    <row r="30" spans="1:6" ht="15" customHeight="1" x14ac:dyDescent="0.2">
      <c r="A30" s="57" t="s">
        <v>51</v>
      </c>
      <c r="B30" s="58" t="s">
        <v>52</v>
      </c>
      <c r="C30" s="79">
        <v>125160</v>
      </c>
      <c r="D30" s="79"/>
      <c r="E30" s="59">
        <v>0</v>
      </c>
      <c r="F30" s="60"/>
    </row>
    <row r="31" spans="1:6" ht="15" customHeight="1" x14ac:dyDescent="0.2">
      <c r="A31" s="57" t="s">
        <v>53</v>
      </c>
      <c r="B31" s="58" t="s">
        <v>54</v>
      </c>
      <c r="C31" s="79">
        <v>2368037.61</v>
      </c>
      <c r="D31" s="79"/>
      <c r="E31" s="59">
        <v>0</v>
      </c>
      <c r="F31" s="60"/>
    </row>
    <row r="32" spans="1:6" ht="15" customHeight="1" x14ac:dyDescent="0.2">
      <c r="A32" s="57" t="s">
        <v>55</v>
      </c>
      <c r="B32" s="58" t="s">
        <v>56</v>
      </c>
      <c r="C32" s="79">
        <v>503448.26</v>
      </c>
      <c r="D32" s="79"/>
      <c r="E32" s="59">
        <v>0</v>
      </c>
      <c r="F32" s="60"/>
    </row>
    <row r="33" spans="1:6" ht="15" customHeight="1" thickBot="1" x14ac:dyDescent="0.25">
      <c r="A33" s="57" t="s">
        <v>57</v>
      </c>
      <c r="B33" s="58" t="s">
        <v>58</v>
      </c>
      <c r="C33" s="85">
        <v>3663826.65</v>
      </c>
      <c r="D33" s="85"/>
      <c r="E33" s="59">
        <v>0</v>
      </c>
      <c r="F33" s="60"/>
    </row>
    <row r="34" spans="1:6" x14ac:dyDescent="0.2">
      <c r="A34" s="57"/>
      <c r="B34" s="58" t="s">
        <v>16</v>
      </c>
      <c r="C34" s="61"/>
      <c r="D34" s="82">
        <f>SUM(C13:D33)</f>
        <v>164341177.71000001</v>
      </c>
      <c r="E34" s="82"/>
    </row>
    <row r="35" spans="1:6" ht="13.5" thickBot="1" x14ac:dyDescent="0.25">
      <c r="A35" s="57">
        <v>21295</v>
      </c>
      <c r="B35" s="58" t="s">
        <v>59</v>
      </c>
      <c r="C35" s="62"/>
      <c r="D35" s="83">
        <v>267904726.41</v>
      </c>
      <c r="E35" s="84"/>
    </row>
    <row r="36" spans="1:6" x14ac:dyDescent="0.2">
      <c r="A36" s="57" t="s">
        <v>60</v>
      </c>
      <c r="B36" s="58" t="s">
        <v>61</v>
      </c>
      <c r="C36" s="62"/>
      <c r="D36" s="82">
        <f>+D35-D34</f>
        <v>103563548.69999999</v>
      </c>
      <c r="E36" s="82"/>
    </row>
  </sheetData>
  <mergeCells count="27">
    <mergeCell ref="D34:E34"/>
    <mergeCell ref="D35:E35"/>
    <mergeCell ref="D36:E36"/>
    <mergeCell ref="C28:D28"/>
    <mergeCell ref="C29:D29"/>
    <mergeCell ref="C30:D30"/>
    <mergeCell ref="C31:D31"/>
    <mergeCell ref="C32:D32"/>
    <mergeCell ref="C33:D33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A1:C1"/>
    <mergeCell ref="A10:D10"/>
    <mergeCell ref="A11:D11"/>
    <mergeCell ref="C13:D13"/>
    <mergeCell ref="C14:D14"/>
  </mergeCells>
  <printOptions horizontalCentered="1"/>
  <pageMargins left="0.15748031496062992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abSelected="1" workbookViewId="0">
      <selection activeCell="C28" sqref="C28"/>
    </sheetView>
  </sheetViews>
  <sheetFormatPr baseColWidth="10" defaultRowHeight="12.75" x14ac:dyDescent="0.2"/>
  <cols>
    <col min="1" max="1" width="38.28515625" style="21" customWidth="1"/>
    <col min="2" max="2" width="10.85546875" style="21" bestFit="1" customWidth="1"/>
    <col min="3" max="3" width="11.7109375" style="21" bestFit="1" customWidth="1"/>
    <col min="4" max="4" width="34.42578125" style="21" customWidth="1"/>
    <col min="5" max="6" width="11.7109375" style="21" bestFit="1" customWidth="1"/>
    <col min="7" max="7" width="11.42578125" style="21"/>
    <col min="8" max="8" width="14.28515625" style="21" bestFit="1" customWidth="1"/>
    <col min="9" max="256" width="11.42578125" style="21"/>
    <col min="257" max="257" width="38.28515625" style="21" customWidth="1"/>
    <col min="258" max="258" width="10.85546875" style="21" bestFit="1" customWidth="1"/>
    <col min="259" max="259" width="11.7109375" style="21" bestFit="1" customWidth="1"/>
    <col min="260" max="260" width="34.42578125" style="21" customWidth="1"/>
    <col min="261" max="262" width="11.7109375" style="21" bestFit="1" customWidth="1"/>
    <col min="263" max="263" width="11.42578125" style="21"/>
    <col min="264" max="264" width="14.28515625" style="21" bestFit="1" customWidth="1"/>
    <col min="265" max="512" width="11.42578125" style="21"/>
    <col min="513" max="513" width="38.28515625" style="21" customWidth="1"/>
    <col min="514" max="514" width="10.85546875" style="21" bestFit="1" customWidth="1"/>
    <col min="515" max="515" width="11.7109375" style="21" bestFit="1" customWidth="1"/>
    <col min="516" max="516" width="34.42578125" style="21" customWidth="1"/>
    <col min="517" max="518" width="11.7109375" style="21" bestFit="1" customWidth="1"/>
    <col min="519" max="519" width="11.42578125" style="21"/>
    <col min="520" max="520" width="14.28515625" style="21" bestFit="1" customWidth="1"/>
    <col min="521" max="768" width="11.42578125" style="21"/>
    <col min="769" max="769" width="38.28515625" style="21" customWidth="1"/>
    <col min="770" max="770" width="10.85546875" style="21" bestFit="1" customWidth="1"/>
    <col min="771" max="771" width="11.7109375" style="21" bestFit="1" customWidth="1"/>
    <col min="772" max="772" width="34.42578125" style="21" customWidth="1"/>
    <col min="773" max="774" width="11.7109375" style="21" bestFit="1" customWidth="1"/>
    <col min="775" max="775" width="11.42578125" style="21"/>
    <col min="776" max="776" width="14.28515625" style="21" bestFit="1" customWidth="1"/>
    <col min="777" max="1024" width="11.42578125" style="21"/>
    <col min="1025" max="1025" width="38.28515625" style="21" customWidth="1"/>
    <col min="1026" max="1026" width="10.85546875" style="21" bestFit="1" customWidth="1"/>
    <col min="1027" max="1027" width="11.7109375" style="21" bestFit="1" customWidth="1"/>
    <col min="1028" max="1028" width="34.42578125" style="21" customWidth="1"/>
    <col min="1029" max="1030" width="11.7109375" style="21" bestFit="1" customWidth="1"/>
    <col min="1031" max="1031" width="11.42578125" style="21"/>
    <col min="1032" max="1032" width="14.28515625" style="21" bestFit="1" customWidth="1"/>
    <col min="1033" max="1280" width="11.42578125" style="21"/>
    <col min="1281" max="1281" width="38.28515625" style="21" customWidth="1"/>
    <col min="1282" max="1282" width="10.85546875" style="21" bestFit="1" customWidth="1"/>
    <col min="1283" max="1283" width="11.7109375" style="21" bestFit="1" customWidth="1"/>
    <col min="1284" max="1284" width="34.42578125" style="21" customWidth="1"/>
    <col min="1285" max="1286" width="11.7109375" style="21" bestFit="1" customWidth="1"/>
    <col min="1287" max="1287" width="11.42578125" style="21"/>
    <col min="1288" max="1288" width="14.28515625" style="21" bestFit="1" customWidth="1"/>
    <col min="1289" max="1536" width="11.42578125" style="21"/>
    <col min="1537" max="1537" width="38.28515625" style="21" customWidth="1"/>
    <col min="1538" max="1538" width="10.85546875" style="21" bestFit="1" customWidth="1"/>
    <col min="1539" max="1539" width="11.7109375" style="21" bestFit="1" customWidth="1"/>
    <col min="1540" max="1540" width="34.42578125" style="21" customWidth="1"/>
    <col min="1541" max="1542" width="11.7109375" style="21" bestFit="1" customWidth="1"/>
    <col min="1543" max="1543" width="11.42578125" style="21"/>
    <col min="1544" max="1544" width="14.28515625" style="21" bestFit="1" customWidth="1"/>
    <col min="1545" max="1792" width="11.42578125" style="21"/>
    <col min="1793" max="1793" width="38.28515625" style="21" customWidth="1"/>
    <col min="1794" max="1794" width="10.85546875" style="21" bestFit="1" customWidth="1"/>
    <col min="1795" max="1795" width="11.7109375" style="21" bestFit="1" customWidth="1"/>
    <col min="1796" max="1796" width="34.42578125" style="21" customWidth="1"/>
    <col min="1797" max="1798" width="11.7109375" style="21" bestFit="1" customWidth="1"/>
    <col min="1799" max="1799" width="11.42578125" style="21"/>
    <col min="1800" max="1800" width="14.28515625" style="21" bestFit="1" customWidth="1"/>
    <col min="1801" max="2048" width="11.42578125" style="21"/>
    <col min="2049" max="2049" width="38.28515625" style="21" customWidth="1"/>
    <col min="2050" max="2050" width="10.85546875" style="21" bestFit="1" customWidth="1"/>
    <col min="2051" max="2051" width="11.7109375" style="21" bestFit="1" customWidth="1"/>
    <col min="2052" max="2052" width="34.42578125" style="21" customWidth="1"/>
    <col min="2053" max="2054" width="11.7109375" style="21" bestFit="1" customWidth="1"/>
    <col min="2055" max="2055" width="11.42578125" style="21"/>
    <col min="2056" max="2056" width="14.28515625" style="21" bestFit="1" customWidth="1"/>
    <col min="2057" max="2304" width="11.42578125" style="21"/>
    <col min="2305" max="2305" width="38.28515625" style="21" customWidth="1"/>
    <col min="2306" max="2306" width="10.85546875" style="21" bestFit="1" customWidth="1"/>
    <col min="2307" max="2307" width="11.7109375" style="21" bestFit="1" customWidth="1"/>
    <col min="2308" max="2308" width="34.42578125" style="21" customWidth="1"/>
    <col min="2309" max="2310" width="11.7109375" style="21" bestFit="1" customWidth="1"/>
    <col min="2311" max="2311" width="11.42578125" style="21"/>
    <col min="2312" max="2312" width="14.28515625" style="21" bestFit="1" customWidth="1"/>
    <col min="2313" max="2560" width="11.42578125" style="21"/>
    <col min="2561" max="2561" width="38.28515625" style="21" customWidth="1"/>
    <col min="2562" max="2562" width="10.85546875" style="21" bestFit="1" customWidth="1"/>
    <col min="2563" max="2563" width="11.7109375" style="21" bestFit="1" customWidth="1"/>
    <col min="2564" max="2564" width="34.42578125" style="21" customWidth="1"/>
    <col min="2565" max="2566" width="11.7109375" style="21" bestFit="1" customWidth="1"/>
    <col min="2567" max="2567" width="11.42578125" style="21"/>
    <col min="2568" max="2568" width="14.28515625" style="21" bestFit="1" customWidth="1"/>
    <col min="2569" max="2816" width="11.42578125" style="21"/>
    <col min="2817" max="2817" width="38.28515625" style="21" customWidth="1"/>
    <col min="2818" max="2818" width="10.85546875" style="21" bestFit="1" customWidth="1"/>
    <col min="2819" max="2819" width="11.7109375" style="21" bestFit="1" customWidth="1"/>
    <col min="2820" max="2820" width="34.42578125" style="21" customWidth="1"/>
    <col min="2821" max="2822" width="11.7109375" style="21" bestFit="1" customWidth="1"/>
    <col min="2823" max="2823" width="11.42578125" style="21"/>
    <col min="2824" max="2824" width="14.28515625" style="21" bestFit="1" customWidth="1"/>
    <col min="2825" max="3072" width="11.42578125" style="21"/>
    <col min="3073" max="3073" width="38.28515625" style="21" customWidth="1"/>
    <col min="3074" max="3074" width="10.85546875" style="21" bestFit="1" customWidth="1"/>
    <col min="3075" max="3075" width="11.7109375" style="21" bestFit="1" customWidth="1"/>
    <col min="3076" max="3076" width="34.42578125" style="21" customWidth="1"/>
    <col min="3077" max="3078" width="11.7109375" style="21" bestFit="1" customWidth="1"/>
    <col min="3079" max="3079" width="11.42578125" style="21"/>
    <col min="3080" max="3080" width="14.28515625" style="21" bestFit="1" customWidth="1"/>
    <col min="3081" max="3328" width="11.42578125" style="21"/>
    <col min="3329" max="3329" width="38.28515625" style="21" customWidth="1"/>
    <col min="3330" max="3330" width="10.85546875" style="21" bestFit="1" customWidth="1"/>
    <col min="3331" max="3331" width="11.7109375" style="21" bestFit="1" customWidth="1"/>
    <col min="3332" max="3332" width="34.42578125" style="21" customWidth="1"/>
    <col min="3333" max="3334" width="11.7109375" style="21" bestFit="1" customWidth="1"/>
    <col min="3335" max="3335" width="11.42578125" style="21"/>
    <col min="3336" max="3336" width="14.28515625" style="21" bestFit="1" customWidth="1"/>
    <col min="3337" max="3584" width="11.42578125" style="21"/>
    <col min="3585" max="3585" width="38.28515625" style="21" customWidth="1"/>
    <col min="3586" max="3586" width="10.85546875" style="21" bestFit="1" customWidth="1"/>
    <col min="3587" max="3587" width="11.7109375" style="21" bestFit="1" customWidth="1"/>
    <col min="3588" max="3588" width="34.42578125" style="21" customWidth="1"/>
    <col min="3589" max="3590" width="11.7109375" style="21" bestFit="1" customWidth="1"/>
    <col min="3591" max="3591" width="11.42578125" style="21"/>
    <col min="3592" max="3592" width="14.28515625" style="21" bestFit="1" customWidth="1"/>
    <col min="3593" max="3840" width="11.42578125" style="21"/>
    <col min="3841" max="3841" width="38.28515625" style="21" customWidth="1"/>
    <col min="3842" max="3842" width="10.85546875" style="21" bestFit="1" customWidth="1"/>
    <col min="3843" max="3843" width="11.7109375" style="21" bestFit="1" customWidth="1"/>
    <col min="3844" max="3844" width="34.42578125" style="21" customWidth="1"/>
    <col min="3845" max="3846" width="11.7109375" style="21" bestFit="1" customWidth="1"/>
    <col min="3847" max="3847" width="11.42578125" style="21"/>
    <col min="3848" max="3848" width="14.28515625" style="21" bestFit="1" customWidth="1"/>
    <col min="3849" max="4096" width="11.42578125" style="21"/>
    <col min="4097" max="4097" width="38.28515625" style="21" customWidth="1"/>
    <col min="4098" max="4098" width="10.85546875" style="21" bestFit="1" customWidth="1"/>
    <col min="4099" max="4099" width="11.7109375" style="21" bestFit="1" customWidth="1"/>
    <col min="4100" max="4100" width="34.42578125" style="21" customWidth="1"/>
    <col min="4101" max="4102" width="11.7109375" style="21" bestFit="1" customWidth="1"/>
    <col min="4103" max="4103" width="11.42578125" style="21"/>
    <col min="4104" max="4104" width="14.28515625" style="21" bestFit="1" customWidth="1"/>
    <col min="4105" max="4352" width="11.42578125" style="21"/>
    <col min="4353" max="4353" width="38.28515625" style="21" customWidth="1"/>
    <col min="4354" max="4354" width="10.85546875" style="21" bestFit="1" customWidth="1"/>
    <col min="4355" max="4355" width="11.7109375" style="21" bestFit="1" customWidth="1"/>
    <col min="4356" max="4356" width="34.42578125" style="21" customWidth="1"/>
    <col min="4357" max="4358" width="11.7109375" style="21" bestFit="1" customWidth="1"/>
    <col min="4359" max="4359" width="11.42578125" style="21"/>
    <col min="4360" max="4360" width="14.28515625" style="21" bestFit="1" customWidth="1"/>
    <col min="4361" max="4608" width="11.42578125" style="21"/>
    <col min="4609" max="4609" width="38.28515625" style="21" customWidth="1"/>
    <col min="4610" max="4610" width="10.85546875" style="21" bestFit="1" customWidth="1"/>
    <col min="4611" max="4611" width="11.7109375" style="21" bestFit="1" customWidth="1"/>
    <col min="4612" max="4612" width="34.42578125" style="21" customWidth="1"/>
    <col min="4613" max="4614" width="11.7109375" style="21" bestFit="1" customWidth="1"/>
    <col min="4615" max="4615" width="11.42578125" style="21"/>
    <col min="4616" max="4616" width="14.28515625" style="21" bestFit="1" customWidth="1"/>
    <col min="4617" max="4864" width="11.42578125" style="21"/>
    <col min="4865" max="4865" width="38.28515625" style="21" customWidth="1"/>
    <col min="4866" max="4866" width="10.85546875" style="21" bestFit="1" customWidth="1"/>
    <col min="4867" max="4867" width="11.7109375" style="21" bestFit="1" customWidth="1"/>
    <col min="4868" max="4868" width="34.42578125" style="21" customWidth="1"/>
    <col min="4869" max="4870" width="11.7109375" style="21" bestFit="1" customWidth="1"/>
    <col min="4871" max="4871" width="11.42578125" style="21"/>
    <col min="4872" max="4872" width="14.28515625" style="21" bestFit="1" customWidth="1"/>
    <col min="4873" max="5120" width="11.42578125" style="21"/>
    <col min="5121" max="5121" width="38.28515625" style="21" customWidth="1"/>
    <col min="5122" max="5122" width="10.85546875" style="21" bestFit="1" customWidth="1"/>
    <col min="5123" max="5123" width="11.7109375" style="21" bestFit="1" customWidth="1"/>
    <col min="5124" max="5124" width="34.42578125" style="21" customWidth="1"/>
    <col min="5125" max="5126" width="11.7109375" style="21" bestFit="1" customWidth="1"/>
    <col min="5127" max="5127" width="11.42578125" style="21"/>
    <col min="5128" max="5128" width="14.28515625" style="21" bestFit="1" customWidth="1"/>
    <col min="5129" max="5376" width="11.42578125" style="21"/>
    <col min="5377" max="5377" width="38.28515625" style="21" customWidth="1"/>
    <col min="5378" max="5378" width="10.85546875" style="21" bestFit="1" customWidth="1"/>
    <col min="5379" max="5379" width="11.7109375" style="21" bestFit="1" customWidth="1"/>
    <col min="5380" max="5380" width="34.42578125" style="21" customWidth="1"/>
    <col min="5381" max="5382" width="11.7109375" style="21" bestFit="1" customWidth="1"/>
    <col min="5383" max="5383" width="11.42578125" style="21"/>
    <col min="5384" max="5384" width="14.28515625" style="21" bestFit="1" customWidth="1"/>
    <col min="5385" max="5632" width="11.42578125" style="21"/>
    <col min="5633" max="5633" width="38.28515625" style="21" customWidth="1"/>
    <col min="5634" max="5634" width="10.85546875" style="21" bestFit="1" customWidth="1"/>
    <col min="5635" max="5635" width="11.7109375" style="21" bestFit="1" customWidth="1"/>
    <col min="5636" max="5636" width="34.42578125" style="21" customWidth="1"/>
    <col min="5637" max="5638" width="11.7109375" style="21" bestFit="1" customWidth="1"/>
    <col min="5639" max="5639" width="11.42578125" style="21"/>
    <col min="5640" max="5640" width="14.28515625" style="21" bestFit="1" customWidth="1"/>
    <col min="5641" max="5888" width="11.42578125" style="21"/>
    <col min="5889" max="5889" width="38.28515625" style="21" customWidth="1"/>
    <col min="5890" max="5890" width="10.85546875" style="21" bestFit="1" customWidth="1"/>
    <col min="5891" max="5891" width="11.7109375" style="21" bestFit="1" customWidth="1"/>
    <col min="5892" max="5892" width="34.42578125" style="21" customWidth="1"/>
    <col min="5893" max="5894" width="11.7109375" style="21" bestFit="1" customWidth="1"/>
    <col min="5895" max="5895" width="11.42578125" style="21"/>
    <col min="5896" max="5896" width="14.28515625" style="21" bestFit="1" customWidth="1"/>
    <col min="5897" max="6144" width="11.42578125" style="21"/>
    <col min="6145" max="6145" width="38.28515625" style="21" customWidth="1"/>
    <col min="6146" max="6146" width="10.85546875" style="21" bestFit="1" customWidth="1"/>
    <col min="6147" max="6147" width="11.7109375" style="21" bestFit="1" customWidth="1"/>
    <col min="6148" max="6148" width="34.42578125" style="21" customWidth="1"/>
    <col min="6149" max="6150" width="11.7109375" style="21" bestFit="1" customWidth="1"/>
    <col min="6151" max="6151" width="11.42578125" style="21"/>
    <col min="6152" max="6152" width="14.28515625" style="21" bestFit="1" customWidth="1"/>
    <col min="6153" max="6400" width="11.42578125" style="21"/>
    <col min="6401" max="6401" width="38.28515625" style="21" customWidth="1"/>
    <col min="6402" max="6402" width="10.85546875" style="21" bestFit="1" customWidth="1"/>
    <col min="6403" max="6403" width="11.7109375" style="21" bestFit="1" customWidth="1"/>
    <col min="6404" max="6404" width="34.42578125" style="21" customWidth="1"/>
    <col min="6405" max="6406" width="11.7109375" style="21" bestFit="1" customWidth="1"/>
    <col min="6407" max="6407" width="11.42578125" style="21"/>
    <col min="6408" max="6408" width="14.28515625" style="21" bestFit="1" customWidth="1"/>
    <col min="6409" max="6656" width="11.42578125" style="21"/>
    <col min="6657" max="6657" width="38.28515625" style="21" customWidth="1"/>
    <col min="6658" max="6658" width="10.85546875" style="21" bestFit="1" customWidth="1"/>
    <col min="6659" max="6659" width="11.7109375" style="21" bestFit="1" customWidth="1"/>
    <col min="6660" max="6660" width="34.42578125" style="21" customWidth="1"/>
    <col min="6661" max="6662" width="11.7109375" style="21" bestFit="1" customWidth="1"/>
    <col min="6663" max="6663" width="11.42578125" style="21"/>
    <col min="6664" max="6664" width="14.28515625" style="21" bestFit="1" customWidth="1"/>
    <col min="6665" max="6912" width="11.42578125" style="21"/>
    <col min="6913" max="6913" width="38.28515625" style="21" customWidth="1"/>
    <col min="6914" max="6914" width="10.85546875" style="21" bestFit="1" customWidth="1"/>
    <col min="6915" max="6915" width="11.7109375" style="21" bestFit="1" customWidth="1"/>
    <col min="6916" max="6916" width="34.42578125" style="21" customWidth="1"/>
    <col min="6917" max="6918" width="11.7109375" style="21" bestFit="1" customWidth="1"/>
    <col min="6919" max="6919" width="11.42578125" style="21"/>
    <col min="6920" max="6920" width="14.28515625" style="21" bestFit="1" customWidth="1"/>
    <col min="6921" max="7168" width="11.42578125" style="21"/>
    <col min="7169" max="7169" width="38.28515625" style="21" customWidth="1"/>
    <col min="7170" max="7170" width="10.85546875" style="21" bestFit="1" customWidth="1"/>
    <col min="7171" max="7171" width="11.7109375" style="21" bestFit="1" customWidth="1"/>
    <col min="7172" max="7172" width="34.42578125" style="21" customWidth="1"/>
    <col min="7173" max="7174" width="11.7109375" style="21" bestFit="1" customWidth="1"/>
    <col min="7175" max="7175" width="11.42578125" style="21"/>
    <col min="7176" max="7176" width="14.28515625" style="21" bestFit="1" customWidth="1"/>
    <col min="7177" max="7424" width="11.42578125" style="21"/>
    <col min="7425" max="7425" width="38.28515625" style="21" customWidth="1"/>
    <col min="7426" max="7426" width="10.85546875" style="21" bestFit="1" customWidth="1"/>
    <col min="7427" max="7427" width="11.7109375" style="21" bestFit="1" customWidth="1"/>
    <col min="7428" max="7428" width="34.42578125" style="21" customWidth="1"/>
    <col min="7429" max="7430" width="11.7109375" style="21" bestFit="1" customWidth="1"/>
    <col min="7431" max="7431" width="11.42578125" style="21"/>
    <col min="7432" max="7432" width="14.28515625" style="21" bestFit="1" customWidth="1"/>
    <col min="7433" max="7680" width="11.42578125" style="21"/>
    <col min="7681" max="7681" width="38.28515625" style="21" customWidth="1"/>
    <col min="7682" max="7682" width="10.85546875" style="21" bestFit="1" customWidth="1"/>
    <col min="7683" max="7683" width="11.7109375" style="21" bestFit="1" customWidth="1"/>
    <col min="7684" max="7684" width="34.42578125" style="21" customWidth="1"/>
    <col min="7685" max="7686" width="11.7109375" style="21" bestFit="1" customWidth="1"/>
    <col min="7687" max="7687" width="11.42578125" style="21"/>
    <col min="7688" max="7688" width="14.28515625" style="21" bestFit="1" customWidth="1"/>
    <col min="7689" max="7936" width="11.42578125" style="21"/>
    <col min="7937" max="7937" width="38.28515625" style="21" customWidth="1"/>
    <col min="7938" max="7938" width="10.85546875" style="21" bestFit="1" customWidth="1"/>
    <col min="7939" max="7939" width="11.7109375" style="21" bestFit="1" customWidth="1"/>
    <col min="7940" max="7940" width="34.42578125" style="21" customWidth="1"/>
    <col min="7941" max="7942" width="11.7109375" style="21" bestFit="1" customWidth="1"/>
    <col min="7943" max="7943" width="11.42578125" style="21"/>
    <col min="7944" max="7944" width="14.28515625" style="21" bestFit="1" customWidth="1"/>
    <col min="7945" max="8192" width="11.42578125" style="21"/>
    <col min="8193" max="8193" width="38.28515625" style="21" customWidth="1"/>
    <col min="8194" max="8194" width="10.85546875" style="21" bestFit="1" customWidth="1"/>
    <col min="8195" max="8195" width="11.7109375" style="21" bestFit="1" customWidth="1"/>
    <col min="8196" max="8196" width="34.42578125" style="21" customWidth="1"/>
    <col min="8197" max="8198" width="11.7109375" style="21" bestFit="1" customWidth="1"/>
    <col min="8199" max="8199" width="11.42578125" style="21"/>
    <col min="8200" max="8200" width="14.28515625" style="21" bestFit="1" customWidth="1"/>
    <col min="8201" max="8448" width="11.42578125" style="21"/>
    <col min="8449" max="8449" width="38.28515625" style="21" customWidth="1"/>
    <col min="8450" max="8450" width="10.85546875" style="21" bestFit="1" customWidth="1"/>
    <col min="8451" max="8451" width="11.7109375" style="21" bestFit="1" customWidth="1"/>
    <col min="8452" max="8452" width="34.42578125" style="21" customWidth="1"/>
    <col min="8453" max="8454" width="11.7109375" style="21" bestFit="1" customWidth="1"/>
    <col min="8455" max="8455" width="11.42578125" style="21"/>
    <col min="8456" max="8456" width="14.28515625" style="21" bestFit="1" customWidth="1"/>
    <col min="8457" max="8704" width="11.42578125" style="21"/>
    <col min="8705" max="8705" width="38.28515625" style="21" customWidth="1"/>
    <col min="8706" max="8706" width="10.85546875" style="21" bestFit="1" customWidth="1"/>
    <col min="8707" max="8707" width="11.7109375" style="21" bestFit="1" customWidth="1"/>
    <col min="8708" max="8708" width="34.42578125" style="21" customWidth="1"/>
    <col min="8709" max="8710" width="11.7109375" style="21" bestFit="1" customWidth="1"/>
    <col min="8711" max="8711" width="11.42578125" style="21"/>
    <col min="8712" max="8712" width="14.28515625" style="21" bestFit="1" customWidth="1"/>
    <col min="8713" max="8960" width="11.42578125" style="21"/>
    <col min="8961" max="8961" width="38.28515625" style="21" customWidth="1"/>
    <col min="8962" max="8962" width="10.85546875" style="21" bestFit="1" customWidth="1"/>
    <col min="8963" max="8963" width="11.7109375" style="21" bestFit="1" customWidth="1"/>
    <col min="8964" max="8964" width="34.42578125" style="21" customWidth="1"/>
    <col min="8965" max="8966" width="11.7109375" style="21" bestFit="1" customWidth="1"/>
    <col min="8967" max="8967" width="11.42578125" style="21"/>
    <col min="8968" max="8968" width="14.28515625" style="21" bestFit="1" customWidth="1"/>
    <col min="8969" max="9216" width="11.42578125" style="21"/>
    <col min="9217" max="9217" width="38.28515625" style="21" customWidth="1"/>
    <col min="9218" max="9218" width="10.85546875" style="21" bestFit="1" customWidth="1"/>
    <col min="9219" max="9219" width="11.7109375" style="21" bestFit="1" customWidth="1"/>
    <col min="9220" max="9220" width="34.42578125" style="21" customWidth="1"/>
    <col min="9221" max="9222" width="11.7109375" style="21" bestFit="1" customWidth="1"/>
    <col min="9223" max="9223" width="11.42578125" style="21"/>
    <col min="9224" max="9224" width="14.28515625" style="21" bestFit="1" customWidth="1"/>
    <col min="9225" max="9472" width="11.42578125" style="21"/>
    <col min="9473" max="9473" width="38.28515625" style="21" customWidth="1"/>
    <col min="9474" max="9474" width="10.85546875" style="21" bestFit="1" customWidth="1"/>
    <col min="9475" max="9475" width="11.7109375" style="21" bestFit="1" customWidth="1"/>
    <col min="9476" max="9476" width="34.42578125" style="21" customWidth="1"/>
    <col min="9477" max="9478" width="11.7109375" style="21" bestFit="1" customWidth="1"/>
    <col min="9479" max="9479" width="11.42578125" style="21"/>
    <col min="9480" max="9480" width="14.28515625" style="21" bestFit="1" customWidth="1"/>
    <col min="9481" max="9728" width="11.42578125" style="21"/>
    <col min="9729" max="9729" width="38.28515625" style="21" customWidth="1"/>
    <col min="9730" max="9730" width="10.85546875" style="21" bestFit="1" customWidth="1"/>
    <col min="9731" max="9731" width="11.7109375" style="21" bestFit="1" customWidth="1"/>
    <col min="9732" max="9732" width="34.42578125" style="21" customWidth="1"/>
    <col min="9733" max="9734" width="11.7109375" style="21" bestFit="1" customWidth="1"/>
    <col min="9735" max="9735" width="11.42578125" style="21"/>
    <col min="9736" max="9736" width="14.28515625" style="21" bestFit="1" customWidth="1"/>
    <col min="9737" max="9984" width="11.42578125" style="21"/>
    <col min="9985" max="9985" width="38.28515625" style="21" customWidth="1"/>
    <col min="9986" max="9986" width="10.85546875" style="21" bestFit="1" customWidth="1"/>
    <col min="9987" max="9987" width="11.7109375" style="21" bestFit="1" customWidth="1"/>
    <col min="9988" max="9988" width="34.42578125" style="21" customWidth="1"/>
    <col min="9989" max="9990" width="11.7109375" style="21" bestFit="1" customWidth="1"/>
    <col min="9991" max="9991" width="11.42578125" style="21"/>
    <col min="9992" max="9992" width="14.28515625" style="21" bestFit="1" customWidth="1"/>
    <col min="9993" max="10240" width="11.42578125" style="21"/>
    <col min="10241" max="10241" width="38.28515625" style="21" customWidth="1"/>
    <col min="10242" max="10242" width="10.85546875" style="21" bestFit="1" customWidth="1"/>
    <col min="10243" max="10243" width="11.7109375" style="21" bestFit="1" customWidth="1"/>
    <col min="10244" max="10244" width="34.42578125" style="21" customWidth="1"/>
    <col min="10245" max="10246" width="11.7109375" style="21" bestFit="1" customWidth="1"/>
    <col min="10247" max="10247" width="11.42578125" style="21"/>
    <col min="10248" max="10248" width="14.28515625" style="21" bestFit="1" customWidth="1"/>
    <col min="10249" max="10496" width="11.42578125" style="21"/>
    <col min="10497" max="10497" width="38.28515625" style="21" customWidth="1"/>
    <col min="10498" max="10498" width="10.85546875" style="21" bestFit="1" customWidth="1"/>
    <col min="10499" max="10499" width="11.7109375" style="21" bestFit="1" customWidth="1"/>
    <col min="10500" max="10500" width="34.42578125" style="21" customWidth="1"/>
    <col min="10501" max="10502" width="11.7109375" style="21" bestFit="1" customWidth="1"/>
    <col min="10503" max="10503" width="11.42578125" style="21"/>
    <col min="10504" max="10504" width="14.28515625" style="21" bestFit="1" customWidth="1"/>
    <col min="10505" max="10752" width="11.42578125" style="21"/>
    <col min="10753" max="10753" width="38.28515625" style="21" customWidth="1"/>
    <col min="10754" max="10754" width="10.85546875" style="21" bestFit="1" customWidth="1"/>
    <col min="10755" max="10755" width="11.7109375" style="21" bestFit="1" customWidth="1"/>
    <col min="10756" max="10756" width="34.42578125" style="21" customWidth="1"/>
    <col min="10757" max="10758" width="11.7109375" style="21" bestFit="1" customWidth="1"/>
    <col min="10759" max="10759" width="11.42578125" style="21"/>
    <col min="10760" max="10760" width="14.28515625" style="21" bestFit="1" customWidth="1"/>
    <col min="10761" max="11008" width="11.42578125" style="21"/>
    <col min="11009" max="11009" width="38.28515625" style="21" customWidth="1"/>
    <col min="11010" max="11010" width="10.85546875" style="21" bestFit="1" customWidth="1"/>
    <col min="11011" max="11011" width="11.7109375" style="21" bestFit="1" customWidth="1"/>
    <col min="11012" max="11012" width="34.42578125" style="21" customWidth="1"/>
    <col min="11013" max="11014" width="11.7109375" style="21" bestFit="1" customWidth="1"/>
    <col min="11015" max="11015" width="11.42578125" style="21"/>
    <col min="11016" max="11016" width="14.28515625" style="21" bestFit="1" customWidth="1"/>
    <col min="11017" max="11264" width="11.42578125" style="21"/>
    <col min="11265" max="11265" width="38.28515625" style="21" customWidth="1"/>
    <col min="11266" max="11266" width="10.85546875" style="21" bestFit="1" customWidth="1"/>
    <col min="11267" max="11267" width="11.7109375" style="21" bestFit="1" customWidth="1"/>
    <col min="11268" max="11268" width="34.42578125" style="21" customWidth="1"/>
    <col min="11269" max="11270" width="11.7109375" style="21" bestFit="1" customWidth="1"/>
    <col min="11271" max="11271" width="11.42578125" style="21"/>
    <col min="11272" max="11272" width="14.28515625" style="21" bestFit="1" customWidth="1"/>
    <col min="11273" max="11520" width="11.42578125" style="21"/>
    <col min="11521" max="11521" width="38.28515625" style="21" customWidth="1"/>
    <col min="11522" max="11522" width="10.85546875" style="21" bestFit="1" customWidth="1"/>
    <col min="11523" max="11523" width="11.7109375" style="21" bestFit="1" customWidth="1"/>
    <col min="11524" max="11524" width="34.42578125" style="21" customWidth="1"/>
    <col min="11525" max="11526" width="11.7109375" style="21" bestFit="1" customWidth="1"/>
    <col min="11527" max="11527" width="11.42578125" style="21"/>
    <col min="11528" max="11528" width="14.28515625" style="21" bestFit="1" customWidth="1"/>
    <col min="11529" max="11776" width="11.42578125" style="21"/>
    <col min="11777" max="11777" width="38.28515625" style="21" customWidth="1"/>
    <col min="11778" max="11778" width="10.85546875" style="21" bestFit="1" customWidth="1"/>
    <col min="11779" max="11779" width="11.7109375" style="21" bestFit="1" customWidth="1"/>
    <col min="11780" max="11780" width="34.42578125" style="21" customWidth="1"/>
    <col min="11781" max="11782" width="11.7109375" style="21" bestFit="1" customWidth="1"/>
    <col min="11783" max="11783" width="11.42578125" style="21"/>
    <col min="11784" max="11784" width="14.28515625" style="21" bestFit="1" customWidth="1"/>
    <col min="11785" max="12032" width="11.42578125" style="21"/>
    <col min="12033" max="12033" width="38.28515625" style="21" customWidth="1"/>
    <col min="12034" max="12034" width="10.85546875" style="21" bestFit="1" customWidth="1"/>
    <col min="12035" max="12035" width="11.7109375" style="21" bestFit="1" customWidth="1"/>
    <col min="12036" max="12036" width="34.42578125" style="21" customWidth="1"/>
    <col min="12037" max="12038" width="11.7109375" style="21" bestFit="1" customWidth="1"/>
    <col min="12039" max="12039" width="11.42578125" style="21"/>
    <col min="12040" max="12040" width="14.28515625" style="21" bestFit="1" customWidth="1"/>
    <col min="12041" max="12288" width="11.42578125" style="21"/>
    <col min="12289" max="12289" width="38.28515625" style="21" customWidth="1"/>
    <col min="12290" max="12290" width="10.85546875" style="21" bestFit="1" customWidth="1"/>
    <col min="12291" max="12291" width="11.7109375" style="21" bestFit="1" customWidth="1"/>
    <col min="12292" max="12292" width="34.42578125" style="21" customWidth="1"/>
    <col min="12293" max="12294" width="11.7109375" style="21" bestFit="1" customWidth="1"/>
    <col min="12295" max="12295" width="11.42578125" style="21"/>
    <col min="12296" max="12296" width="14.28515625" style="21" bestFit="1" customWidth="1"/>
    <col min="12297" max="12544" width="11.42578125" style="21"/>
    <col min="12545" max="12545" width="38.28515625" style="21" customWidth="1"/>
    <col min="12546" max="12546" width="10.85546875" style="21" bestFit="1" customWidth="1"/>
    <col min="12547" max="12547" width="11.7109375" style="21" bestFit="1" customWidth="1"/>
    <col min="12548" max="12548" width="34.42578125" style="21" customWidth="1"/>
    <col min="12549" max="12550" width="11.7109375" style="21" bestFit="1" customWidth="1"/>
    <col min="12551" max="12551" width="11.42578125" style="21"/>
    <col min="12552" max="12552" width="14.28515625" style="21" bestFit="1" customWidth="1"/>
    <col min="12553" max="12800" width="11.42578125" style="21"/>
    <col min="12801" max="12801" width="38.28515625" style="21" customWidth="1"/>
    <col min="12802" max="12802" width="10.85546875" style="21" bestFit="1" customWidth="1"/>
    <col min="12803" max="12803" width="11.7109375" style="21" bestFit="1" customWidth="1"/>
    <col min="12804" max="12804" width="34.42578125" style="21" customWidth="1"/>
    <col min="12805" max="12806" width="11.7109375" style="21" bestFit="1" customWidth="1"/>
    <col min="12807" max="12807" width="11.42578125" style="21"/>
    <col min="12808" max="12808" width="14.28515625" style="21" bestFit="1" customWidth="1"/>
    <col min="12809" max="13056" width="11.42578125" style="21"/>
    <col min="13057" max="13057" width="38.28515625" style="21" customWidth="1"/>
    <col min="13058" max="13058" width="10.85546875" style="21" bestFit="1" customWidth="1"/>
    <col min="13059" max="13059" width="11.7109375" style="21" bestFit="1" customWidth="1"/>
    <col min="13060" max="13060" width="34.42578125" style="21" customWidth="1"/>
    <col min="13061" max="13062" width="11.7109375" style="21" bestFit="1" customWidth="1"/>
    <col min="13063" max="13063" width="11.42578125" style="21"/>
    <col min="13064" max="13064" width="14.28515625" style="21" bestFit="1" customWidth="1"/>
    <col min="13065" max="13312" width="11.42578125" style="21"/>
    <col min="13313" max="13313" width="38.28515625" style="21" customWidth="1"/>
    <col min="13314" max="13314" width="10.85546875" style="21" bestFit="1" customWidth="1"/>
    <col min="13315" max="13315" width="11.7109375" style="21" bestFit="1" customWidth="1"/>
    <col min="13316" max="13316" width="34.42578125" style="21" customWidth="1"/>
    <col min="13317" max="13318" width="11.7109375" style="21" bestFit="1" customWidth="1"/>
    <col min="13319" max="13319" width="11.42578125" style="21"/>
    <col min="13320" max="13320" width="14.28515625" style="21" bestFit="1" customWidth="1"/>
    <col min="13321" max="13568" width="11.42578125" style="21"/>
    <col min="13569" max="13569" width="38.28515625" style="21" customWidth="1"/>
    <col min="13570" max="13570" width="10.85546875" style="21" bestFit="1" customWidth="1"/>
    <col min="13571" max="13571" width="11.7109375" style="21" bestFit="1" customWidth="1"/>
    <col min="13572" max="13572" width="34.42578125" style="21" customWidth="1"/>
    <col min="13573" max="13574" width="11.7109375" style="21" bestFit="1" customWidth="1"/>
    <col min="13575" max="13575" width="11.42578125" style="21"/>
    <col min="13576" max="13576" width="14.28515625" style="21" bestFit="1" customWidth="1"/>
    <col min="13577" max="13824" width="11.42578125" style="21"/>
    <col min="13825" max="13825" width="38.28515625" style="21" customWidth="1"/>
    <col min="13826" max="13826" width="10.85546875" style="21" bestFit="1" customWidth="1"/>
    <col min="13827" max="13827" width="11.7109375" style="21" bestFit="1" customWidth="1"/>
    <col min="13828" max="13828" width="34.42578125" style="21" customWidth="1"/>
    <col min="13829" max="13830" width="11.7109375" style="21" bestFit="1" customWidth="1"/>
    <col min="13831" max="13831" width="11.42578125" style="21"/>
    <col min="13832" max="13832" width="14.28515625" style="21" bestFit="1" customWidth="1"/>
    <col min="13833" max="14080" width="11.42578125" style="21"/>
    <col min="14081" max="14081" width="38.28515625" style="21" customWidth="1"/>
    <col min="14082" max="14082" width="10.85546875" style="21" bestFit="1" customWidth="1"/>
    <col min="14083" max="14083" width="11.7109375" style="21" bestFit="1" customWidth="1"/>
    <col min="14084" max="14084" width="34.42578125" style="21" customWidth="1"/>
    <col min="14085" max="14086" width="11.7109375" style="21" bestFit="1" customWidth="1"/>
    <col min="14087" max="14087" width="11.42578125" style="21"/>
    <col min="14088" max="14088" width="14.28515625" style="21" bestFit="1" customWidth="1"/>
    <col min="14089" max="14336" width="11.42578125" style="21"/>
    <col min="14337" max="14337" width="38.28515625" style="21" customWidth="1"/>
    <col min="14338" max="14338" width="10.85546875" style="21" bestFit="1" customWidth="1"/>
    <col min="14339" max="14339" width="11.7109375" style="21" bestFit="1" customWidth="1"/>
    <col min="14340" max="14340" width="34.42578125" style="21" customWidth="1"/>
    <col min="14341" max="14342" width="11.7109375" style="21" bestFit="1" customWidth="1"/>
    <col min="14343" max="14343" width="11.42578125" style="21"/>
    <col min="14344" max="14344" width="14.28515625" style="21" bestFit="1" customWidth="1"/>
    <col min="14345" max="14592" width="11.42578125" style="21"/>
    <col min="14593" max="14593" width="38.28515625" style="21" customWidth="1"/>
    <col min="14594" max="14594" width="10.85546875" style="21" bestFit="1" customWidth="1"/>
    <col min="14595" max="14595" width="11.7109375" style="21" bestFit="1" customWidth="1"/>
    <col min="14596" max="14596" width="34.42578125" style="21" customWidth="1"/>
    <col min="14597" max="14598" width="11.7109375" style="21" bestFit="1" customWidth="1"/>
    <col min="14599" max="14599" width="11.42578125" style="21"/>
    <col min="14600" max="14600" width="14.28515625" style="21" bestFit="1" customWidth="1"/>
    <col min="14601" max="14848" width="11.42578125" style="21"/>
    <col min="14849" max="14849" width="38.28515625" style="21" customWidth="1"/>
    <col min="14850" max="14850" width="10.85546875" style="21" bestFit="1" customWidth="1"/>
    <col min="14851" max="14851" width="11.7109375" style="21" bestFit="1" customWidth="1"/>
    <col min="14852" max="14852" width="34.42578125" style="21" customWidth="1"/>
    <col min="14853" max="14854" width="11.7109375" style="21" bestFit="1" customWidth="1"/>
    <col min="14855" max="14855" width="11.42578125" style="21"/>
    <col min="14856" max="14856" width="14.28515625" style="21" bestFit="1" customWidth="1"/>
    <col min="14857" max="15104" width="11.42578125" style="21"/>
    <col min="15105" max="15105" width="38.28515625" style="21" customWidth="1"/>
    <col min="15106" max="15106" width="10.85546875" style="21" bestFit="1" customWidth="1"/>
    <col min="15107" max="15107" width="11.7109375" style="21" bestFit="1" customWidth="1"/>
    <col min="15108" max="15108" width="34.42578125" style="21" customWidth="1"/>
    <col min="15109" max="15110" width="11.7109375" style="21" bestFit="1" customWidth="1"/>
    <col min="15111" max="15111" width="11.42578125" style="21"/>
    <col min="15112" max="15112" width="14.28515625" style="21" bestFit="1" customWidth="1"/>
    <col min="15113" max="15360" width="11.42578125" style="21"/>
    <col min="15361" max="15361" width="38.28515625" style="21" customWidth="1"/>
    <col min="15362" max="15362" width="10.85546875" style="21" bestFit="1" customWidth="1"/>
    <col min="15363" max="15363" width="11.7109375" style="21" bestFit="1" customWidth="1"/>
    <col min="15364" max="15364" width="34.42578125" style="21" customWidth="1"/>
    <col min="15365" max="15366" width="11.7109375" style="21" bestFit="1" customWidth="1"/>
    <col min="15367" max="15367" width="11.42578125" style="21"/>
    <col min="15368" max="15368" width="14.28515625" style="21" bestFit="1" customWidth="1"/>
    <col min="15369" max="15616" width="11.42578125" style="21"/>
    <col min="15617" max="15617" width="38.28515625" style="21" customWidth="1"/>
    <col min="15618" max="15618" width="10.85546875" style="21" bestFit="1" customWidth="1"/>
    <col min="15619" max="15619" width="11.7109375" style="21" bestFit="1" customWidth="1"/>
    <col min="15620" max="15620" width="34.42578125" style="21" customWidth="1"/>
    <col min="15621" max="15622" width="11.7109375" style="21" bestFit="1" customWidth="1"/>
    <col min="15623" max="15623" width="11.42578125" style="21"/>
    <col min="15624" max="15624" width="14.28515625" style="21" bestFit="1" customWidth="1"/>
    <col min="15625" max="15872" width="11.42578125" style="21"/>
    <col min="15873" max="15873" width="38.28515625" style="21" customWidth="1"/>
    <col min="15874" max="15874" width="10.85546875" style="21" bestFit="1" customWidth="1"/>
    <col min="15875" max="15875" width="11.7109375" style="21" bestFit="1" customWidth="1"/>
    <col min="15876" max="15876" width="34.42578125" style="21" customWidth="1"/>
    <col min="15877" max="15878" width="11.7109375" style="21" bestFit="1" customWidth="1"/>
    <col min="15879" max="15879" width="11.42578125" style="21"/>
    <col min="15880" max="15880" width="14.28515625" style="21" bestFit="1" customWidth="1"/>
    <col min="15881" max="16128" width="11.42578125" style="21"/>
    <col min="16129" max="16129" width="38.28515625" style="21" customWidth="1"/>
    <col min="16130" max="16130" width="10.85546875" style="21" bestFit="1" customWidth="1"/>
    <col min="16131" max="16131" width="11.7109375" style="21" bestFit="1" customWidth="1"/>
    <col min="16132" max="16132" width="34.42578125" style="21" customWidth="1"/>
    <col min="16133" max="16134" width="11.7109375" style="21" bestFit="1" customWidth="1"/>
    <col min="16135" max="16135" width="11.42578125" style="21"/>
    <col min="16136" max="16136" width="14.28515625" style="21" bestFit="1" customWidth="1"/>
    <col min="16137" max="16384" width="11.42578125" style="21"/>
  </cols>
  <sheetData>
    <row r="1" spans="1:6" x14ac:dyDescent="0.2">
      <c r="A1" s="22"/>
      <c r="B1" s="22"/>
      <c r="C1" s="22"/>
      <c r="D1" s="22"/>
      <c r="E1" s="22"/>
      <c r="F1" s="22"/>
    </row>
    <row r="2" spans="1:6" x14ac:dyDescent="0.2">
      <c r="A2" s="22"/>
      <c r="B2" s="22"/>
      <c r="C2" s="22"/>
      <c r="D2" s="22"/>
      <c r="E2" s="22"/>
      <c r="F2" s="22"/>
    </row>
    <row r="3" spans="1:6" x14ac:dyDescent="0.2">
      <c r="A3" s="22"/>
      <c r="B3" s="22"/>
      <c r="C3" s="22"/>
      <c r="D3" s="22"/>
      <c r="E3" s="22"/>
      <c r="F3" s="22"/>
    </row>
    <row r="4" spans="1:6" x14ac:dyDescent="0.2">
      <c r="A4" s="22"/>
      <c r="B4" s="22"/>
      <c r="C4" s="22"/>
      <c r="D4" s="22"/>
      <c r="E4" s="22"/>
      <c r="F4" s="22"/>
    </row>
    <row r="5" spans="1:6" x14ac:dyDescent="0.2">
      <c r="A5" s="22"/>
      <c r="B5" s="22"/>
      <c r="C5" s="22"/>
      <c r="D5" s="22"/>
      <c r="E5" s="22"/>
      <c r="F5" s="22"/>
    </row>
    <row r="6" spans="1:6" x14ac:dyDescent="0.2">
      <c r="A6" s="22"/>
      <c r="B6" s="22"/>
      <c r="C6" s="22"/>
      <c r="D6" s="22"/>
      <c r="E6" s="22"/>
      <c r="F6" s="22"/>
    </row>
    <row r="7" spans="1:6" ht="28.5" customHeight="1" x14ac:dyDescent="0.2">
      <c r="A7" s="22"/>
      <c r="B7" s="22"/>
      <c r="C7" s="22"/>
      <c r="D7" s="22"/>
      <c r="E7" s="22"/>
      <c r="F7" s="22"/>
    </row>
    <row r="8" spans="1:6" ht="13.5" thickBot="1" x14ac:dyDescent="0.25">
      <c r="A8" s="22"/>
      <c r="B8" s="22"/>
      <c r="C8" s="22"/>
      <c r="D8" s="22"/>
      <c r="E8" s="22"/>
      <c r="F8" s="23"/>
    </row>
    <row r="9" spans="1:6" ht="13.5" thickBot="1" x14ac:dyDescent="0.25">
      <c r="A9" s="86" t="s">
        <v>92</v>
      </c>
      <c r="B9" s="87"/>
      <c r="C9" s="87"/>
      <c r="D9" s="87"/>
      <c r="E9" s="87"/>
      <c r="F9" s="88"/>
    </row>
    <row r="10" spans="1:6" x14ac:dyDescent="0.2">
      <c r="A10" s="24" t="s">
        <v>62</v>
      </c>
      <c r="B10" s="25"/>
      <c r="C10" s="25"/>
      <c r="D10" s="26" t="s">
        <v>63</v>
      </c>
      <c r="E10" s="27"/>
      <c r="F10" s="28"/>
    </row>
    <row r="11" spans="1:6" x14ac:dyDescent="0.2">
      <c r="A11" s="63"/>
      <c r="C11" s="31"/>
      <c r="D11" s="32"/>
      <c r="E11" s="32"/>
      <c r="F11" s="33"/>
    </row>
    <row r="12" spans="1:6" x14ac:dyDescent="0.2">
      <c r="A12" s="30" t="s">
        <v>64</v>
      </c>
      <c r="B12" s="31">
        <v>1483059</v>
      </c>
      <c r="C12" s="35"/>
      <c r="D12" s="40" t="s">
        <v>93</v>
      </c>
      <c r="E12" s="38">
        <v>203876.85</v>
      </c>
      <c r="F12" s="33"/>
    </row>
    <row r="13" spans="1:6" x14ac:dyDescent="0.2">
      <c r="A13" s="34" t="s">
        <v>65</v>
      </c>
      <c r="B13" s="31">
        <v>395858.12</v>
      </c>
      <c r="C13" s="35"/>
      <c r="D13" s="40" t="s">
        <v>68</v>
      </c>
      <c r="E13" s="38">
        <v>1321437.23</v>
      </c>
      <c r="F13" s="36"/>
    </row>
    <row r="14" spans="1:6" x14ac:dyDescent="0.2">
      <c r="A14" s="34" t="s">
        <v>66</v>
      </c>
      <c r="B14" s="31">
        <v>218276.18</v>
      </c>
      <c r="C14" s="35"/>
      <c r="D14" s="40" t="s">
        <v>94</v>
      </c>
      <c r="E14" s="38">
        <v>1049419.1599999999</v>
      </c>
      <c r="F14" s="37"/>
    </row>
    <row r="15" spans="1:6" x14ac:dyDescent="0.2">
      <c r="A15" s="34" t="s">
        <v>67</v>
      </c>
      <c r="B15" s="31">
        <v>1532947</v>
      </c>
      <c r="C15" s="35"/>
      <c r="D15" s="40" t="s">
        <v>69</v>
      </c>
      <c r="E15" s="31">
        <v>1532947</v>
      </c>
      <c r="F15" s="37"/>
    </row>
    <row r="16" spans="1:6" ht="13.5" thickBot="1" x14ac:dyDescent="0.25">
      <c r="A16" s="34" t="s">
        <v>36</v>
      </c>
      <c r="B16" s="41">
        <v>0.04</v>
      </c>
      <c r="C16" s="42">
        <f>SUM(B12:B16)</f>
        <v>3630140.3400000003</v>
      </c>
      <c r="D16" s="40" t="s">
        <v>95</v>
      </c>
      <c r="E16" s="64">
        <v>112</v>
      </c>
      <c r="F16" s="44">
        <f>SUM(E12:E16)</f>
        <v>4107792.24</v>
      </c>
    </row>
    <row r="17" spans="1:8" x14ac:dyDescent="0.2">
      <c r="A17" s="30"/>
      <c r="B17" s="38"/>
      <c r="C17" s="35"/>
      <c r="D17" s="39"/>
      <c r="E17" s="31"/>
      <c r="F17" s="29"/>
    </row>
    <row r="18" spans="1:8" x14ac:dyDescent="0.2">
      <c r="A18" s="45" t="s">
        <v>70</v>
      </c>
      <c r="B18" s="22"/>
      <c r="C18" s="31"/>
      <c r="D18" s="46" t="s">
        <v>71</v>
      </c>
      <c r="E18" s="38"/>
      <c r="F18" s="29"/>
    </row>
    <row r="19" spans="1:8" ht="22.5" x14ac:dyDescent="0.2">
      <c r="A19" s="47" t="s">
        <v>72</v>
      </c>
      <c r="B19" s="31">
        <v>98359406.420000002</v>
      </c>
      <c r="C19" s="31"/>
      <c r="D19" s="22"/>
      <c r="E19" s="22"/>
      <c r="F19" s="29"/>
    </row>
    <row r="20" spans="1:8" x14ac:dyDescent="0.2">
      <c r="A20" s="34" t="s">
        <v>74</v>
      </c>
      <c r="B20" s="31">
        <v>10291209.93</v>
      </c>
      <c r="C20" s="31"/>
      <c r="D20" s="22"/>
      <c r="E20" s="22"/>
      <c r="F20" s="29"/>
    </row>
    <row r="21" spans="1:8" x14ac:dyDescent="0.2">
      <c r="A21" s="48" t="s">
        <v>76</v>
      </c>
      <c r="B21" s="31">
        <v>589402.79</v>
      </c>
      <c r="C21" s="49"/>
      <c r="D21" s="39" t="s">
        <v>73</v>
      </c>
      <c r="E21" s="38">
        <f>[1]RESULTADO!D36</f>
        <v>103563548.69999999</v>
      </c>
      <c r="F21" s="29"/>
    </row>
    <row r="22" spans="1:8" x14ac:dyDescent="0.2">
      <c r="A22" s="48" t="s">
        <v>78</v>
      </c>
      <c r="B22" s="31">
        <v>46539.199999999997</v>
      </c>
      <c r="C22" s="65"/>
      <c r="D22" s="39" t="s">
        <v>75</v>
      </c>
      <c r="E22" s="38">
        <v>3334187.45</v>
      </c>
      <c r="F22" s="66"/>
    </row>
    <row r="23" spans="1:8" x14ac:dyDescent="0.2">
      <c r="A23" s="48"/>
      <c r="B23" s="31"/>
      <c r="C23" s="65"/>
      <c r="D23" s="39" t="s">
        <v>77</v>
      </c>
      <c r="E23" s="38">
        <v>-123952.58</v>
      </c>
      <c r="F23" s="66"/>
    </row>
    <row r="24" spans="1:8" ht="23.25" thickBot="1" x14ac:dyDescent="0.25">
      <c r="A24" s="48" t="s">
        <v>80</v>
      </c>
      <c r="B24" s="43">
        <v>206962.98</v>
      </c>
      <c r="C24" s="42">
        <f>SUM(B19:B24)</f>
        <v>109493521.32000001</v>
      </c>
      <c r="D24" s="39" t="s">
        <v>79</v>
      </c>
      <c r="E24" s="38">
        <v>2242085.85</v>
      </c>
      <c r="F24" s="50">
        <f>SUM(E21:E24)</f>
        <v>109015869.41999999</v>
      </c>
      <c r="H24" s="67"/>
    </row>
    <row r="25" spans="1:8" x14ac:dyDescent="0.2">
      <c r="A25" s="51"/>
      <c r="B25" s="49"/>
      <c r="C25" s="35">
        <f>SUM(C16,C24)</f>
        <v>113123661.66000001</v>
      </c>
      <c r="D25" s="49"/>
      <c r="E25" s="49"/>
      <c r="F25" s="68">
        <f>SUM(F16,F24)</f>
        <v>113123661.65999998</v>
      </c>
      <c r="G25" s="67"/>
      <c r="H25" s="67"/>
    </row>
    <row r="26" spans="1:8" x14ac:dyDescent="0.2">
      <c r="A26" s="51"/>
      <c r="B26" s="49"/>
      <c r="C26" s="35"/>
      <c r="D26" s="49"/>
      <c r="E26" s="49"/>
      <c r="F26" s="68"/>
      <c r="H26" s="67"/>
    </row>
    <row r="27" spans="1:8" x14ac:dyDescent="0.2">
      <c r="A27" s="89" t="s">
        <v>81</v>
      </c>
      <c r="B27" s="90"/>
      <c r="C27" s="90"/>
      <c r="D27" s="90"/>
      <c r="E27" s="90"/>
      <c r="F27" s="91"/>
    </row>
    <row r="28" spans="1:8" ht="23.25" thickBot="1" x14ac:dyDescent="0.25">
      <c r="A28" s="52" t="s">
        <v>82</v>
      </c>
      <c r="B28" s="53"/>
      <c r="C28" s="54">
        <v>25298767.210000001</v>
      </c>
      <c r="D28" s="92" t="s">
        <v>83</v>
      </c>
      <c r="E28" s="92"/>
      <c r="F28" s="55">
        <f>C28</f>
        <v>25298767.210000001</v>
      </c>
    </row>
    <row r="29" spans="1:8" x14ac:dyDescent="0.2">
      <c r="A29" s="56"/>
      <c r="B29" s="22"/>
      <c r="C29" s="22"/>
      <c r="D29" s="22"/>
      <c r="E29" s="22"/>
      <c r="F29" s="22"/>
    </row>
  </sheetData>
  <mergeCells count="3">
    <mergeCell ref="A9:F9"/>
    <mergeCell ref="A27:F27"/>
    <mergeCell ref="D28:E2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PRES_PP</vt:lpstr>
      <vt:lpstr>RESULTADO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Michael Alejandra Ortiz Orellan</cp:lastModifiedBy>
  <dcterms:created xsi:type="dcterms:W3CDTF">2019-04-11T23:42:45Z</dcterms:created>
  <dcterms:modified xsi:type="dcterms:W3CDTF">2019-07-23T22:32:31Z</dcterms:modified>
</cp:coreProperties>
</file>